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Table1" sheetId="1" r:id="rId1"/>
  </sheets>
  <calcPr calcId="152511"/>
</workbook>
</file>

<file path=xl/calcChain.xml><?xml version="1.0" encoding="utf-8"?>
<calcChain xmlns="http://schemas.openxmlformats.org/spreadsheetml/2006/main">
  <c r="Q19" i="1" l="1"/>
  <c r="Q22" i="1"/>
  <c r="Q25" i="1"/>
  <c r="Q27" i="1"/>
  <c r="Q28" i="1"/>
  <c r="Q29" i="1"/>
  <c r="Q30" i="1"/>
  <c r="Q31" i="1"/>
  <c r="Q36" i="1"/>
  <c r="Q37" i="1"/>
  <c r="Q38" i="1"/>
  <c r="Q39" i="1"/>
  <c r="Q40" i="1"/>
  <c r="Q41" i="1"/>
  <c r="Q52" i="1"/>
  <c r="Q55" i="1"/>
  <c r="Q57" i="1"/>
  <c r="Q59" i="1"/>
  <c r="Q62" i="1"/>
  <c r="Q65" i="1"/>
  <c r="Q70" i="1"/>
  <c r="Q75" i="1"/>
  <c r="Q77" i="1"/>
  <c r="Q80" i="1"/>
  <c r="Q82" i="1"/>
  <c r="Q83" i="1"/>
  <c r="Q84" i="1"/>
  <c r="Q85" i="1"/>
  <c r="Q90" i="1"/>
  <c r="Q91" i="1"/>
  <c r="Q92" i="1"/>
  <c r="Q97" i="1"/>
  <c r="Q99" i="1"/>
  <c r="Q102" i="1"/>
  <c r="Q107" i="1"/>
  <c r="Q112" i="1"/>
  <c r="Q114" i="1"/>
  <c r="Q119" i="1"/>
  <c r="Q121" i="1"/>
  <c r="Q123" i="1"/>
  <c r="Q128" i="1"/>
  <c r="Q129" i="1"/>
  <c r="Q130" i="1"/>
  <c r="Q131" i="1"/>
  <c r="Q132" i="1"/>
  <c r="Q133" i="1"/>
  <c r="Q138" i="1"/>
  <c r="Q141" i="1"/>
  <c r="Q144" i="1"/>
  <c r="Q147" i="1"/>
  <c r="Q150" i="1"/>
  <c r="Q153" i="1"/>
  <c r="Q156" i="1"/>
  <c r="Q159" i="1"/>
  <c r="Q162" i="1"/>
  <c r="Q167" i="1"/>
  <c r="Q172" i="1"/>
  <c r="Q177" i="1"/>
  <c r="Q182" i="1"/>
  <c r="Q185" i="1"/>
  <c r="Q186" i="1"/>
  <c r="Q187" i="1"/>
  <c r="Q188" i="1"/>
  <c r="Q191" i="1"/>
  <c r="Q197" i="1"/>
  <c r="Q202" i="1"/>
  <c r="Q207" i="1"/>
  <c r="Q208" i="1"/>
  <c r="Q209" i="1"/>
  <c r="Q214" i="1"/>
  <c r="Q217" i="1"/>
  <c r="Q218" i="1"/>
  <c r="Q219" i="1"/>
  <c r="Q220" i="1"/>
  <c r="Q224" i="1"/>
  <c r="Q225" i="1"/>
  <c r="Q227" i="1"/>
  <c r="Q228" i="1"/>
  <c r="Q229" i="1"/>
  <c r="Q230" i="1"/>
  <c r="Q235" i="1"/>
  <c r="Q236" i="1"/>
  <c r="Q237" i="1"/>
  <c r="Q240" i="1"/>
  <c r="Q245" i="1"/>
  <c r="Q248" i="1"/>
  <c r="Q251" i="1"/>
  <c r="Q256" i="1"/>
  <c r="Q261" i="1"/>
  <c r="Q266" i="1"/>
  <c r="Q267" i="1"/>
  <c r="Q268" i="1"/>
  <c r="Q269" i="1"/>
  <c r="Q272" i="1"/>
  <c r="Q274" i="1"/>
  <c r="Q277" i="1"/>
  <c r="Q278" i="1"/>
  <c r="Q279" i="1"/>
  <c r="Q280" i="1"/>
  <c r="Q285" i="1"/>
  <c r="Q288" i="1"/>
  <c r="Q291" i="1"/>
  <c r="Q294" i="1"/>
  <c r="Q295" i="1"/>
  <c r="Q296" i="1"/>
  <c r="Q297" i="1"/>
  <c r="Q302" i="1"/>
  <c r="Q305" i="1"/>
  <c r="Q313" i="1"/>
  <c r="Q318" i="1"/>
  <c r="Q323" i="1"/>
  <c r="Q326" i="1"/>
  <c r="Q328" i="1"/>
  <c r="Q331" i="1"/>
  <c r="Q334" i="1"/>
  <c r="Q335" i="1"/>
  <c r="Q338" i="1"/>
  <c r="Q341" i="1"/>
  <c r="Q343" i="1"/>
  <c r="Q344" i="1"/>
  <c r="Q345" i="1"/>
  <c r="Q346" i="1"/>
  <c r="Q347" i="1"/>
  <c r="Q348" i="1"/>
  <c r="Q353" i="1"/>
  <c r="Q360" i="1"/>
  <c r="Q362" i="1"/>
  <c r="Q369" i="1"/>
  <c r="Q370" i="1"/>
  <c r="Q371" i="1"/>
  <c r="Q372" i="1"/>
  <c r="Q373" i="1"/>
  <c r="Q374" i="1"/>
  <c r="Q375" i="1"/>
  <c r="Q382" i="1"/>
  <c r="Q389" i="1"/>
  <c r="Q394" i="1"/>
  <c r="Q397" i="1"/>
  <c r="Q398" i="1"/>
  <c r="Q402" i="1"/>
  <c r="Q403" i="1"/>
  <c r="Q404" i="1"/>
  <c r="Q405" i="1"/>
  <c r="Q406" i="1"/>
  <c r="Q407" i="1"/>
  <c r="Q411" i="1"/>
  <c r="Q414" i="1"/>
  <c r="Q416" i="1"/>
  <c r="Q420" i="1"/>
  <c r="Q423" i="1"/>
  <c r="N319" i="1" l="1"/>
  <c r="O319" i="1"/>
  <c r="K319" i="1"/>
  <c r="L319" i="1"/>
  <c r="M319" i="1"/>
  <c r="N320" i="1"/>
  <c r="O320" i="1"/>
  <c r="K320" i="1"/>
  <c r="L320" i="1"/>
  <c r="M320" i="1"/>
  <c r="J319" i="1"/>
  <c r="J320" i="1"/>
  <c r="N210" i="1"/>
  <c r="O210" i="1"/>
  <c r="N135" i="1"/>
  <c r="O135" i="1"/>
  <c r="N124" i="1"/>
  <c r="O124" i="1"/>
  <c r="N94" i="1"/>
  <c r="N93" i="1" s="1"/>
  <c r="O94" i="1"/>
  <c r="O93" i="1" s="1"/>
  <c r="N71" i="1"/>
  <c r="O71" i="1"/>
  <c r="N48" i="1"/>
  <c r="O48" i="1"/>
  <c r="N26" i="1"/>
  <c r="O26" i="1"/>
  <c r="K26" i="1"/>
  <c r="L26" i="1"/>
  <c r="M26" i="1"/>
  <c r="J26" i="1"/>
  <c r="N16" i="1"/>
  <c r="N15" i="1" s="1"/>
  <c r="N9" i="1" s="1"/>
  <c r="O16" i="1"/>
  <c r="O15" i="1"/>
  <c r="O9" i="1" s="1"/>
  <c r="O47" i="1" l="1"/>
  <c r="O8" i="1" s="1"/>
  <c r="N47" i="1"/>
  <c r="N8" i="1" s="1"/>
  <c r="N86" i="1"/>
  <c r="O86" i="1"/>
  <c r="N37" i="1"/>
  <c r="O37" i="1"/>
  <c r="P37" i="1"/>
  <c r="N32" i="1"/>
  <c r="O32" i="1"/>
  <c r="K47" i="1" l="1"/>
  <c r="K8" i="1" s="1"/>
  <c r="L47" i="1"/>
  <c r="L8" i="1" s="1"/>
  <c r="K205" i="1" l="1"/>
  <c r="K204" i="1" s="1"/>
  <c r="L205" i="1"/>
  <c r="L204" i="1" s="1"/>
  <c r="M205" i="1"/>
  <c r="M204" i="1"/>
  <c r="J205" i="1"/>
  <c r="J204" i="1" s="1"/>
  <c r="N211" i="1"/>
  <c r="O211" i="1"/>
  <c r="K211" i="1"/>
  <c r="L211" i="1"/>
  <c r="J211" i="1"/>
  <c r="M27" i="1"/>
  <c r="J27" i="1"/>
  <c r="N28" i="1"/>
  <c r="O28" i="1"/>
  <c r="K28" i="1"/>
  <c r="L28" i="1"/>
  <c r="M28" i="1"/>
  <c r="J28" i="1"/>
  <c r="M15" i="1"/>
  <c r="M9" i="1" s="1"/>
  <c r="J15" i="1"/>
  <c r="J9" i="1" s="1"/>
  <c r="K9" i="1"/>
  <c r="L9" i="1"/>
  <c r="J16" i="1"/>
  <c r="M16" i="1"/>
  <c r="M48" i="1" l="1"/>
  <c r="J48" i="1"/>
  <c r="N49" i="1"/>
  <c r="O49" i="1"/>
  <c r="K49" i="1"/>
  <c r="L49" i="1"/>
  <c r="M49" i="1"/>
  <c r="J49" i="1"/>
  <c r="M67" i="1"/>
  <c r="N66" i="1"/>
  <c r="O66" i="1"/>
  <c r="M66" i="1"/>
  <c r="J66" i="1"/>
  <c r="J67" i="1"/>
  <c r="M93" i="1"/>
  <c r="J93" i="1"/>
  <c r="K94" i="1"/>
  <c r="L94" i="1"/>
  <c r="M94" i="1"/>
  <c r="J94" i="1"/>
  <c r="N109" i="1"/>
  <c r="O109" i="1"/>
  <c r="M109" i="1"/>
  <c r="J109" i="1"/>
  <c r="M103" i="1"/>
  <c r="J103" i="1"/>
  <c r="M108" i="1"/>
  <c r="J108" i="1"/>
  <c r="M231" i="1"/>
  <c r="J231" i="1"/>
  <c r="K390" i="1"/>
  <c r="L390" i="1"/>
  <c r="J390" i="1"/>
  <c r="P219" i="1"/>
  <c r="P218" i="1" s="1"/>
  <c r="J295" i="1" l="1"/>
  <c r="M295" i="1"/>
  <c r="J408" i="1"/>
  <c r="M408" i="1"/>
  <c r="M402" i="1"/>
  <c r="J402" i="1"/>
  <c r="J403" i="1"/>
  <c r="M403" i="1"/>
  <c r="P403" i="1"/>
  <c r="P402" i="1" s="1"/>
  <c r="P304" i="1"/>
  <c r="J296" i="1"/>
  <c r="M296" i="1"/>
  <c r="P296" i="1"/>
  <c r="P295" i="1" s="1"/>
  <c r="J293" i="1"/>
  <c r="M293" i="1"/>
  <c r="P293" i="1"/>
  <c r="Q293" i="1" s="1"/>
  <c r="J224" i="1"/>
  <c r="M224" i="1"/>
  <c r="P224" i="1"/>
  <c r="P422" i="1"/>
  <c r="P419" i="1"/>
  <c r="P415" i="1"/>
  <c r="Q415" i="1" s="1"/>
  <c r="P413" i="1"/>
  <c r="Q413" i="1" s="1"/>
  <c r="P410" i="1"/>
  <c r="P406" i="1"/>
  <c r="P405" i="1" s="1"/>
  <c r="P396" i="1"/>
  <c r="Q396" i="1" s="1"/>
  <c r="P393" i="1"/>
  <c r="P388" i="1"/>
  <c r="Q388" i="1" s="1"/>
  <c r="P381" i="1"/>
  <c r="P374" i="1"/>
  <c r="P373" i="1" s="1"/>
  <c r="P372" i="1" s="1"/>
  <c r="P371" i="1" s="1"/>
  <c r="P370" i="1" s="1"/>
  <c r="P368" i="1"/>
  <c r="P367" i="1" s="1"/>
  <c r="P366" i="1" s="1"/>
  <c r="P365" i="1" s="1"/>
  <c r="P364" i="1" s="1"/>
  <c r="P361" i="1"/>
  <c r="Q361" i="1" s="1"/>
  <c r="P359" i="1"/>
  <c r="Q359" i="1" s="1"/>
  <c r="P352" i="1"/>
  <c r="P347" i="1"/>
  <c r="P346" i="1" s="1"/>
  <c r="P345" i="1" s="1"/>
  <c r="P344" i="1" s="1"/>
  <c r="P342" i="1"/>
  <c r="Q342" i="1" s="1"/>
  <c r="P340" i="1"/>
  <c r="Q340" i="1" s="1"/>
  <c r="P337" i="1"/>
  <c r="P333" i="1"/>
  <c r="Q333" i="1" s="1"/>
  <c r="P330" i="1"/>
  <c r="P327" i="1"/>
  <c r="Q327" i="1" s="1"/>
  <c r="P325" i="1"/>
  <c r="Q325" i="1" s="1"/>
  <c r="P322" i="1"/>
  <c r="P317" i="1"/>
  <c r="P312" i="1"/>
  <c r="Q312" i="1" s="1"/>
  <c r="P301" i="1"/>
  <c r="Q301" i="1" s="1"/>
  <c r="P290" i="1"/>
  <c r="Q290" i="1" s="1"/>
  <c r="P287" i="1"/>
  <c r="P284" i="1"/>
  <c r="P279" i="1"/>
  <c r="P278" i="1"/>
  <c r="P276" i="1"/>
  <c r="P273" i="1"/>
  <c r="P271" i="1"/>
  <c r="Q271" i="1" s="1"/>
  <c r="P268" i="1"/>
  <c r="P267" i="1" s="1"/>
  <c r="P265" i="1"/>
  <c r="P260" i="1"/>
  <c r="Q260" i="1" s="1"/>
  <c r="P259" i="1"/>
  <c r="P255" i="1"/>
  <c r="P250" i="1"/>
  <c r="Q250" i="1" s="1"/>
  <c r="P247" i="1"/>
  <c r="P244" i="1"/>
  <c r="Q244" i="1" s="1"/>
  <c r="P243" i="1"/>
  <c r="Q243" i="1" s="1"/>
  <c r="P239" i="1"/>
  <c r="P236" i="1"/>
  <c r="P234" i="1"/>
  <c r="Q234" i="1" s="1"/>
  <c r="P229" i="1"/>
  <c r="P228" i="1" s="1"/>
  <c r="P226" i="1"/>
  <c r="Q226" i="1" s="1"/>
  <c r="P216" i="1"/>
  <c r="P215" i="1"/>
  <c r="P213" i="1"/>
  <c r="Q213" i="1" s="1"/>
  <c r="P208" i="1"/>
  <c r="P206" i="1"/>
  <c r="P201" i="1"/>
  <c r="P196" i="1"/>
  <c r="P190" i="1"/>
  <c r="Q190" i="1" s="1"/>
  <c r="P189" i="1"/>
  <c r="Q189" i="1" s="1"/>
  <c r="P187" i="1"/>
  <c r="P186" i="1" s="1"/>
  <c r="P184" i="1"/>
  <c r="P181" i="1"/>
  <c r="P176" i="1"/>
  <c r="P171" i="1"/>
  <c r="P166" i="1"/>
  <c r="P161" i="1"/>
  <c r="P158" i="1"/>
  <c r="Q158" i="1" s="1"/>
  <c r="P157" i="1"/>
  <c r="Q157" i="1" s="1"/>
  <c r="P155" i="1"/>
  <c r="P152" i="1"/>
  <c r="Q152" i="1" s="1"/>
  <c r="P151" i="1"/>
  <c r="Q151" i="1" s="1"/>
  <c r="P149" i="1"/>
  <c r="P146" i="1"/>
  <c r="P143" i="1"/>
  <c r="P140" i="1"/>
  <c r="P137" i="1"/>
  <c r="P132" i="1"/>
  <c r="P131" i="1" s="1"/>
  <c r="P130" i="1" s="1"/>
  <c r="P129" i="1" s="1"/>
  <c r="P127" i="1"/>
  <c r="P122" i="1"/>
  <c r="Q122" i="1" s="1"/>
  <c r="P120" i="1"/>
  <c r="P118" i="1"/>
  <c r="Q118" i="1" s="1"/>
  <c r="P113" i="1"/>
  <c r="Q113" i="1" s="1"/>
  <c r="P111" i="1"/>
  <c r="Q111" i="1" s="1"/>
  <c r="P106" i="1"/>
  <c r="P101" i="1"/>
  <c r="Q101" i="1" s="1"/>
  <c r="P98" i="1"/>
  <c r="Q98" i="1" s="1"/>
  <c r="P96" i="1"/>
  <c r="Q96" i="1" s="1"/>
  <c r="P89" i="1"/>
  <c r="P84" i="1"/>
  <c r="P83" i="1" s="1"/>
  <c r="P81" i="1"/>
  <c r="Q81" i="1" s="1"/>
  <c r="P79" i="1"/>
  <c r="P76" i="1"/>
  <c r="Q76" i="1" s="1"/>
  <c r="P74" i="1"/>
  <c r="Q74" i="1" s="1"/>
  <c r="P69" i="1"/>
  <c r="P64" i="1"/>
  <c r="P61" i="1"/>
  <c r="Q61" i="1" s="1"/>
  <c r="P60" i="1"/>
  <c r="Q60" i="1" s="1"/>
  <c r="P58" i="1"/>
  <c r="Q58" i="1" s="1"/>
  <c r="P56" i="1"/>
  <c r="Q56" i="1" s="1"/>
  <c r="P54" i="1"/>
  <c r="Q54" i="1" s="1"/>
  <c r="P51" i="1"/>
  <c r="P40" i="1"/>
  <c r="P39" i="1"/>
  <c r="P38" i="1" s="1"/>
  <c r="P35" i="1"/>
  <c r="P30" i="1"/>
  <c r="P29" i="1"/>
  <c r="P28" i="1" s="1"/>
  <c r="P27" i="1" s="1"/>
  <c r="P24" i="1"/>
  <c r="P21" i="1"/>
  <c r="P18" i="1"/>
  <c r="J422" i="1"/>
  <c r="J421" i="1" s="1"/>
  <c r="J419" i="1"/>
  <c r="J418" i="1"/>
  <c r="J417" i="1" s="1"/>
  <c r="J415" i="1"/>
  <c r="J413" i="1"/>
  <c r="J412" i="1"/>
  <c r="J410" i="1"/>
  <c r="J409" i="1" s="1"/>
  <c r="J406" i="1"/>
  <c r="J405" i="1"/>
  <c r="J398" i="1" s="1"/>
  <c r="J396" i="1"/>
  <c r="J395" i="1"/>
  <c r="J393" i="1"/>
  <c r="J392" i="1" s="1"/>
  <c r="J391" i="1" s="1"/>
  <c r="J388" i="1"/>
  <c r="J387" i="1"/>
  <c r="J386" i="1" s="1"/>
  <c r="J385" i="1" s="1"/>
  <c r="J384" i="1" s="1"/>
  <c r="J383" i="1" s="1"/>
  <c r="J381" i="1"/>
  <c r="J380" i="1" s="1"/>
  <c r="J379" i="1" s="1"/>
  <c r="J378" i="1" s="1"/>
  <c r="J377" i="1" s="1"/>
  <c r="J376" i="1" s="1"/>
  <c r="J374" i="1"/>
  <c r="J373" i="1"/>
  <c r="J372" i="1" s="1"/>
  <c r="J371" i="1" s="1"/>
  <c r="J370" i="1" s="1"/>
  <c r="J368" i="1"/>
  <c r="J367" i="1" s="1"/>
  <c r="J366" i="1" s="1"/>
  <c r="J365" i="1" s="1"/>
  <c r="J364" i="1" s="1"/>
  <c r="J363" i="1" s="1"/>
  <c r="J361" i="1"/>
  <c r="J359" i="1"/>
  <c r="J358" i="1"/>
  <c r="J357" i="1" s="1"/>
  <c r="J356" i="1" s="1"/>
  <c r="J355" i="1" s="1"/>
  <c r="J354" i="1" s="1"/>
  <c r="J352" i="1"/>
  <c r="J351" i="1" s="1"/>
  <c r="J350" i="1" s="1"/>
  <c r="J349" i="1" s="1"/>
  <c r="J347" i="1"/>
  <c r="J346" i="1" s="1"/>
  <c r="J345" i="1" s="1"/>
  <c r="J344" i="1" s="1"/>
  <c r="J342" i="1"/>
  <c r="J340" i="1"/>
  <c r="J339" i="1"/>
  <c r="J337" i="1"/>
  <c r="J336" i="1" s="1"/>
  <c r="J333" i="1"/>
  <c r="J332" i="1"/>
  <c r="J330" i="1"/>
  <c r="J329" i="1" s="1"/>
  <c r="J327" i="1"/>
  <c r="J325" i="1"/>
  <c r="J324" i="1"/>
  <c r="J322" i="1"/>
  <c r="J321" i="1" s="1"/>
  <c r="J317" i="1"/>
  <c r="J316" i="1"/>
  <c r="J315" i="1" s="1"/>
  <c r="J314" i="1" s="1"/>
  <c r="J312" i="1"/>
  <c r="J311" i="1"/>
  <c r="J310" i="1" s="1"/>
  <c r="J309" i="1" s="1"/>
  <c r="J304" i="1"/>
  <c r="J301" i="1"/>
  <c r="J300" i="1" s="1"/>
  <c r="J299" i="1" s="1"/>
  <c r="J290" i="1"/>
  <c r="J289" i="1"/>
  <c r="J287" i="1"/>
  <c r="J286" i="1" s="1"/>
  <c r="J284" i="1"/>
  <c r="J283" i="1"/>
  <c r="J279" i="1"/>
  <c r="J278" i="1"/>
  <c r="J276" i="1"/>
  <c r="J275" i="1" s="1"/>
  <c r="J273" i="1"/>
  <c r="J271" i="1"/>
  <c r="J270" i="1" s="1"/>
  <c r="J268" i="1"/>
  <c r="J267" i="1"/>
  <c r="J265" i="1"/>
  <c r="J264" i="1" s="1"/>
  <c r="J260" i="1"/>
  <c r="J259" i="1"/>
  <c r="J258" i="1"/>
  <c r="J257" i="1" s="1"/>
  <c r="J255" i="1"/>
  <c r="J254" i="1"/>
  <c r="J253" i="1"/>
  <c r="J252" i="1" s="1"/>
  <c r="J250" i="1"/>
  <c r="J249" i="1"/>
  <c r="J247" i="1"/>
  <c r="J246" i="1" s="1"/>
  <c r="J242" i="1" s="1"/>
  <c r="J241" i="1" s="1"/>
  <c r="J244" i="1"/>
  <c r="J243" i="1"/>
  <c r="J239" i="1"/>
  <c r="J238" i="1"/>
  <c r="J236" i="1"/>
  <c r="J234" i="1"/>
  <c r="J233" i="1" s="1"/>
  <c r="J232" i="1" s="1"/>
  <c r="J229" i="1"/>
  <c r="J228" i="1" s="1"/>
  <c r="J226" i="1"/>
  <c r="J223" i="1"/>
  <c r="J216" i="1"/>
  <c r="J215" i="1"/>
  <c r="J213" i="1"/>
  <c r="J212" i="1" s="1"/>
  <c r="J210" i="1" s="1"/>
  <c r="J208" i="1"/>
  <c r="J206" i="1"/>
  <c r="J203" i="1" s="1"/>
  <c r="J201" i="1"/>
  <c r="J200" i="1" s="1"/>
  <c r="J199" i="1" s="1"/>
  <c r="J198" i="1" s="1"/>
  <c r="J196" i="1"/>
  <c r="J195" i="1" s="1"/>
  <c r="J190" i="1"/>
  <c r="J189" i="1"/>
  <c r="J187" i="1"/>
  <c r="J186" i="1" s="1"/>
  <c r="J184" i="1"/>
  <c r="J183" i="1"/>
  <c r="J181" i="1"/>
  <c r="J180" i="1" s="1"/>
  <c r="J176" i="1"/>
  <c r="J175" i="1" s="1"/>
  <c r="J174" i="1" s="1"/>
  <c r="J173" i="1" s="1"/>
  <c r="J171" i="1"/>
  <c r="J170" i="1" s="1"/>
  <c r="J169" i="1" s="1"/>
  <c r="J168" i="1" s="1"/>
  <c r="J166" i="1"/>
  <c r="J165" i="1" s="1"/>
  <c r="J164" i="1" s="1"/>
  <c r="J163" i="1" s="1"/>
  <c r="J161" i="1"/>
  <c r="J160" i="1" s="1"/>
  <c r="J158" i="1"/>
  <c r="J157" i="1"/>
  <c r="J155" i="1"/>
  <c r="J154" i="1" s="1"/>
  <c r="J152" i="1"/>
  <c r="J151" i="1"/>
  <c r="J149" i="1"/>
  <c r="J148" i="1" s="1"/>
  <c r="J146" i="1"/>
  <c r="J145" i="1"/>
  <c r="J143" i="1"/>
  <c r="J142" i="1" s="1"/>
  <c r="J140" i="1"/>
  <c r="J139" i="1"/>
  <c r="J137" i="1"/>
  <c r="J136" i="1" s="1"/>
  <c r="J132" i="1"/>
  <c r="J131" i="1" s="1"/>
  <c r="J130" i="1" s="1"/>
  <c r="J129" i="1" s="1"/>
  <c r="J127" i="1"/>
  <c r="J126" i="1" s="1"/>
  <c r="J125" i="1" s="1"/>
  <c r="J124" i="1" s="1"/>
  <c r="J122" i="1"/>
  <c r="J120" i="1"/>
  <c r="J118" i="1"/>
  <c r="J116" i="1"/>
  <c r="J115" i="1" s="1"/>
  <c r="J113" i="1"/>
  <c r="J111" i="1"/>
  <c r="J110" i="1"/>
  <c r="J106" i="1"/>
  <c r="J105" i="1" s="1"/>
  <c r="J101" i="1"/>
  <c r="J100" i="1"/>
  <c r="J98" i="1"/>
  <c r="J96" i="1"/>
  <c r="J95" i="1"/>
  <c r="J89" i="1"/>
  <c r="J88" i="1" s="1"/>
  <c r="J87" i="1" s="1"/>
  <c r="J86" i="1" s="1"/>
  <c r="J84" i="1"/>
  <c r="J83" i="1" s="1"/>
  <c r="J72" i="1" s="1"/>
  <c r="J71" i="1" s="1"/>
  <c r="J81" i="1"/>
  <c r="J79" i="1"/>
  <c r="J78" i="1"/>
  <c r="J76" i="1"/>
  <c r="J74" i="1"/>
  <c r="J73" i="1"/>
  <c r="J69" i="1"/>
  <c r="J68" i="1"/>
  <c r="J64" i="1"/>
  <c r="J63" i="1" s="1"/>
  <c r="J61" i="1"/>
  <c r="J60" i="1"/>
  <c r="J58" i="1"/>
  <c r="J53" i="1" s="1"/>
  <c r="J56" i="1"/>
  <c r="J54" i="1"/>
  <c r="J51" i="1"/>
  <c r="J50" i="1" s="1"/>
  <c r="J40" i="1"/>
  <c r="J39" i="1"/>
  <c r="J38" i="1"/>
  <c r="J37" i="1" s="1"/>
  <c r="J35" i="1"/>
  <c r="J34" i="1"/>
  <c r="J33" i="1"/>
  <c r="J32" i="1" s="1"/>
  <c r="J30" i="1"/>
  <c r="J29" i="1"/>
  <c r="J24" i="1"/>
  <c r="J23" i="1" s="1"/>
  <c r="J21" i="1"/>
  <c r="J20" i="1"/>
  <c r="J18" i="1"/>
  <c r="J17" i="1" s="1"/>
  <c r="P351" i="1" l="1"/>
  <c r="Q352" i="1"/>
  <c r="P303" i="1"/>
  <c r="Q303" i="1" s="1"/>
  <c r="Q304" i="1"/>
  <c r="P300" i="1"/>
  <c r="Q300" i="1" s="1"/>
  <c r="P289" i="1"/>
  <c r="Q289" i="1" s="1"/>
  <c r="P286" i="1"/>
  <c r="Q286" i="1" s="1"/>
  <c r="Q287" i="1"/>
  <c r="P258" i="1"/>
  <c r="Q259" i="1"/>
  <c r="P249" i="1"/>
  <c r="Q249" i="1" s="1"/>
  <c r="P246" i="1"/>
  <c r="Q246" i="1" s="1"/>
  <c r="Q247" i="1"/>
  <c r="P238" i="1"/>
  <c r="Q238" i="1" s="1"/>
  <c r="Q239" i="1"/>
  <c r="P223" i="1"/>
  <c r="Q223" i="1" s="1"/>
  <c r="P195" i="1"/>
  <c r="Q195" i="1" s="1"/>
  <c r="Q196" i="1"/>
  <c r="P165" i="1"/>
  <c r="Q166" i="1"/>
  <c r="P154" i="1"/>
  <c r="Q154" i="1" s="1"/>
  <c r="Q155" i="1"/>
  <c r="P105" i="1"/>
  <c r="Q106" i="1"/>
  <c r="P100" i="1"/>
  <c r="Q100" i="1" s="1"/>
  <c r="P421" i="1"/>
  <c r="Q421" i="1" s="1"/>
  <c r="Q422" i="1"/>
  <c r="P418" i="1"/>
  <c r="Q418" i="1" s="1"/>
  <c r="Q419" i="1"/>
  <c r="P409" i="1"/>
  <c r="Q409" i="1" s="1"/>
  <c r="Q410" i="1"/>
  <c r="P395" i="1"/>
  <c r="Q395" i="1" s="1"/>
  <c r="P392" i="1"/>
  <c r="Q393" i="1"/>
  <c r="P387" i="1"/>
  <c r="P380" i="1"/>
  <c r="Q381" i="1"/>
  <c r="P336" i="1"/>
  <c r="Q336" i="1" s="1"/>
  <c r="Q337" i="1"/>
  <c r="P332" i="1"/>
  <c r="Q332" i="1" s="1"/>
  <c r="P329" i="1"/>
  <c r="Q329" i="1" s="1"/>
  <c r="Q330" i="1"/>
  <c r="P324" i="1"/>
  <c r="Q324" i="1" s="1"/>
  <c r="P321" i="1"/>
  <c r="Q322" i="1"/>
  <c r="P316" i="1"/>
  <c r="Q317" i="1"/>
  <c r="P311" i="1"/>
  <c r="P283" i="1"/>
  <c r="Q283" i="1" s="1"/>
  <c r="Q284" i="1"/>
  <c r="P275" i="1"/>
  <c r="Q275" i="1" s="1"/>
  <c r="Q276" i="1"/>
  <c r="P270" i="1"/>
  <c r="Q270" i="1" s="1"/>
  <c r="Q273" i="1"/>
  <c r="P264" i="1"/>
  <c r="Q264" i="1" s="1"/>
  <c r="Q265" i="1"/>
  <c r="P254" i="1"/>
  <c r="Q255" i="1"/>
  <c r="P212" i="1"/>
  <c r="Q212" i="1" s="1"/>
  <c r="P205" i="1"/>
  <c r="Q206" i="1"/>
  <c r="P200" i="1"/>
  <c r="Q201" i="1"/>
  <c r="P183" i="1"/>
  <c r="Q183" i="1" s="1"/>
  <c r="Q184" i="1"/>
  <c r="P180" i="1"/>
  <c r="Q180" i="1" s="1"/>
  <c r="Q181" i="1"/>
  <c r="P175" i="1"/>
  <c r="Q176" i="1"/>
  <c r="P170" i="1"/>
  <c r="Q171" i="1"/>
  <c r="P160" i="1"/>
  <c r="Q160" i="1" s="1"/>
  <c r="Q161" i="1"/>
  <c r="P148" i="1"/>
  <c r="Q148" i="1" s="1"/>
  <c r="Q149" i="1"/>
  <c r="P145" i="1"/>
  <c r="Q145" i="1" s="1"/>
  <c r="Q146" i="1"/>
  <c r="P142" i="1"/>
  <c r="Q142" i="1" s="1"/>
  <c r="Q143" i="1"/>
  <c r="P139" i="1"/>
  <c r="Q139" i="1" s="1"/>
  <c r="Q140" i="1"/>
  <c r="P136" i="1"/>
  <c r="Q137" i="1"/>
  <c r="P126" i="1"/>
  <c r="Q127" i="1"/>
  <c r="P117" i="1"/>
  <c r="Q117" i="1" s="1"/>
  <c r="Q120" i="1"/>
  <c r="P88" i="1"/>
  <c r="Q89" i="1"/>
  <c r="P78" i="1"/>
  <c r="Q78" i="1" s="1"/>
  <c r="Q79" i="1"/>
  <c r="P68" i="1"/>
  <c r="Q69" i="1"/>
  <c r="P63" i="1"/>
  <c r="Q63" i="1" s="1"/>
  <c r="Q64" i="1"/>
  <c r="P50" i="1"/>
  <c r="Q50" i="1" s="1"/>
  <c r="Q51" i="1"/>
  <c r="P34" i="1"/>
  <c r="Q35" i="1"/>
  <c r="P23" i="1"/>
  <c r="Q23" i="1" s="1"/>
  <c r="Q24" i="1"/>
  <c r="P20" i="1"/>
  <c r="Q20" i="1" s="1"/>
  <c r="Q21" i="1"/>
  <c r="P17" i="1"/>
  <c r="Q18" i="1"/>
  <c r="P412" i="1"/>
  <c r="Q412" i="1" s="1"/>
  <c r="P339" i="1"/>
  <c r="Q339" i="1" s="1"/>
  <c r="P292" i="1"/>
  <c r="Q292" i="1" s="1"/>
  <c r="P233" i="1"/>
  <c r="Q233" i="1" s="1"/>
  <c r="P211" i="1"/>
  <c r="P110" i="1"/>
  <c r="P398" i="1"/>
  <c r="P363" i="1"/>
  <c r="P358" i="1"/>
  <c r="J222" i="1"/>
  <c r="J221" i="1" s="1"/>
  <c r="P222" i="1"/>
  <c r="P95" i="1"/>
  <c r="P73" i="1"/>
  <c r="P53" i="1"/>
  <c r="Q53" i="1" s="1"/>
  <c r="P417" i="1"/>
  <c r="Q417" i="1" s="1"/>
  <c r="J135" i="1"/>
  <c r="J134" i="1" s="1"/>
  <c r="J179" i="1"/>
  <c r="J178" i="1" s="1"/>
  <c r="J47" i="1" s="1"/>
  <c r="J8" i="1" s="1"/>
  <c r="J424" i="1" s="1"/>
  <c r="J282" i="1"/>
  <c r="J281" i="1" s="1"/>
  <c r="M417" i="1"/>
  <c r="M418" i="1"/>
  <c r="M419" i="1"/>
  <c r="M421" i="1"/>
  <c r="M422" i="1"/>
  <c r="M415" i="1"/>
  <c r="M412" i="1" s="1"/>
  <c r="M413" i="1"/>
  <c r="M409" i="1"/>
  <c r="M410" i="1"/>
  <c r="M398" i="1"/>
  <c r="M405" i="1"/>
  <c r="M406" i="1"/>
  <c r="M395" i="1"/>
  <c r="M396" i="1"/>
  <c r="M393" i="1"/>
  <c r="M392" i="1" s="1"/>
  <c r="M391" i="1" s="1"/>
  <c r="M390" i="1" s="1"/>
  <c r="M383" i="1"/>
  <c r="M384" i="1"/>
  <c r="M385" i="1"/>
  <c r="M386" i="1"/>
  <c r="M387" i="1"/>
  <c r="M388" i="1"/>
  <c r="M376" i="1"/>
  <c r="M377" i="1"/>
  <c r="M378" i="1"/>
  <c r="M379" i="1"/>
  <c r="M380" i="1"/>
  <c r="M381" i="1"/>
  <c r="M370" i="1"/>
  <c r="M371" i="1"/>
  <c r="M372" i="1"/>
  <c r="M373" i="1"/>
  <c r="M374" i="1"/>
  <c r="M367" i="1"/>
  <c r="Q367" i="1" s="1"/>
  <c r="M368" i="1"/>
  <c r="Q368" i="1" s="1"/>
  <c r="M354" i="1"/>
  <c r="M355" i="1"/>
  <c r="M356" i="1"/>
  <c r="M357" i="1"/>
  <c r="M358" i="1"/>
  <c r="M361" i="1"/>
  <c r="M359" i="1"/>
  <c r="M349" i="1"/>
  <c r="M350" i="1"/>
  <c r="M351" i="1"/>
  <c r="M352" i="1"/>
  <c r="M344" i="1"/>
  <c r="M345" i="1"/>
  <c r="M346" i="1"/>
  <c r="M347" i="1"/>
  <c r="M339" i="1"/>
  <c r="M342" i="1"/>
  <c r="M340" i="1"/>
  <c r="M337" i="1"/>
  <c r="M336" i="1" s="1"/>
  <c r="M332" i="1"/>
  <c r="M333" i="1"/>
  <c r="M329" i="1"/>
  <c r="M330" i="1"/>
  <c r="M324" i="1"/>
  <c r="M327" i="1"/>
  <c r="M325" i="1"/>
  <c r="M321" i="1"/>
  <c r="M322" i="1"/>
  <c r="M314" i="1"/>
  <c r="M315" i="1"/>
  <c r="M316" i="1"/>
  <c r="M317" i="1"/>
  <c r="M309" i="1"/>
  <c r="M310" i="1"/>
  <c r="M311" i="1"/>
  <c r="M312" i="1"/>
  <c r="M299" i="1"/>
  <c r="M304" i="1"/>
  <c r="M300" i="1"/>
  <c r="M301" i="1"/>
  <c r="M282" i="1"/>
  <c r="M281" i="1" s="1"/>
  <c r="M289" i="1"/>
  <c r="M290" i="1"/>
  <c r="M286" i="1"/>
  <c r="M287" i="1"/>
  <c r="M283" i="1"/>
  <c r="M284" i="1"/>
  <c r="M278" i="1"/>
  <c r="M279" i="1"/>
  <c r="M275" i="1"/>
  <c r="M276" i="1"/>
  <c r="M270" i="1"/>
  <c r="M273" i="1"/>
  <c r="M271" i="1"/>
  <c r="M267" i="1"/>
  <c r="M268" i="1"/>
  <c r="M264" i="1"/>
  <c r="M265" i="1"/>
  <c r="M257" i="1"/>
  <c r="M258" i="1"/>
  <c r="M259" i="1"/>
  <c r="M260" i="1"/>
  <c r="M252" i="1"/>
  <c r="M253" i="1"/>
  <c r="M254" i="1"/>
  <c r="M255" i="1"/>
  <c r="M241" i="1"/>
  <c r="M242" i="1"/>
  <c r="M249" i="1"/>
  <c r="M250" i="1"/>
  <c r="M246" i="1"/>
  <c r="M247" i="1"/>
  <c r="M243" i="1"/>
  <c r="M244" i="1"/>
  <c r="M233" i="1"/>
  <c r="M232" i="1"/>
  <c r="M238" i="1"/>
  <c r="M239" i="1"/>
  <c r="M236" i="1"/>
  <c r="M234" i="1"/>
  <c r="M223" i="1"/>
  <c r="M222" i="1"/>
  <c r="M221" i="1" s="1"/>
  <c r="M228" i="1"/>
  <c r="M229" i="1"/>
  <c r="M226" i="1"/>
  <c r="M216" i="1"/>
  <c r="Q216" i="1" s="1"/>
  <c r="M212" i="1"/>
  <c r="M213" i="1"/>
  <c r="M203" i="1"/>
  <c r="M206" i="1"/>
  <c r="M208" i="1"/>
  <c r="M198" i="1"/>
  <c r="M199" i="1"/>
  <c r="M200" i="1"/>
  <c r="M201" i="1"/>
  <c r="M179" i="1"/>
  <c r="M178" i="1" s="1"/>
  <c r="M195" i="1"/>
  <c r="M196" i="1"/>
  <c r="M189" i="1"/>
  <c r="M190" i="1"/>
  <c r="M186" i="1"/>
  <c r="M187" i="1"/>
  <c r="M183" i="1"/>
  <c r="M184" i="1"/>
  <c r="M180" i="1"/>
  <c r="M181" i="1"/>
  <c r="M366" i="1" l="1"/>
  <c r="P350" i="1"/>
  <c r="Q351" i="1"/>
  <c r="P299" i="1"/>
  <c r="P282" i="1"/>
  <c r="Q282" i="1" s="1"/>
  <c r="P257" i="1"/>
  <c r="Q257" i="1" s="1"/>
  <c r="Q258" i="1"/>
  <c r="P242" i="1"/>
  <c r="Q242" i="1" s="1"/>
  <c r="P232" i="1"/>
  <c r="P231" i="1" s="1"/>
  <c r="Q231" i="1" s="1"/>
  <c r="P221" i="1"/>
  <c r="Q221" i="1" s="1"/>
  <c r="Q222" i="1"/>
  <c r="M215" i="1"/>
  <c r="P164" i="1"/>
  <c r="Q165" i="1"/>
  <c r="P104" i="1"/>
  <c r="Q105" i="1"/>
  <c r="P408" i="1"/>
  <c r="Q408" i="1" s="1"/>
  <c r="P391" i="1"/>
  <c r="Q391" i="1" s="1"/>
  <c r="Q392" i="1"/>
  <c r="P386" i="1"/>
  <c r="Q387" i="1"/>
  <c r="P379" i="1"/>
  <c r="Q380" i="1"/>
  <c r="P357" i="1"/>
  <c r="Q358" i="1"/>
  <c r="Q321" i="1"/>
  <c r="P320" i="1"/>
  <c r="P315" i="1"/>
  <c r="Q316" i="1"/>
  <c r="P310" i="1"/>
  <c r="Q311" i="1"/>
  <c r="P263" i="1"/>
  <c r="P253" i="1"/>
  <c r="Q254" i="1"/>
  <c r="P241" i="1"/>
  <c r="Q241" i="1" s="1"/>
  <c r="P210" i="1"/>
  <c r="P204" i="1"/>
  <c r="Q205" i="1"/>
  <c r="P199" i="1"/>
  <c r="Q200" i="1"/>
  <c r="P179" i="1"/>
  <c r="Q179" i="1" s="1"/>
  <c r="P174" i="1"/>
  <c r="Q175" i="1"/>
  <c r="P169" i="1"/>
  <c r="Q170" i="1"/>
  <c r="P135" i="1"/>
  <c r="Q136" i="1"/>
  <c r="P125" i="1"/>
  <c r="Q126" i="1"/>
  <c r="P116" i="1"/>
  <c r="Q116" i="1" s="1"/>
  <c r="P109" i="1"/>
  <c r="Q110" i="1"/>
  <c r="Q95" i="1"/>
  <c r="P94" i="1"/>
  <c r="P87" i="1"/>
  <c r="Q88" i="1"/>
  <c r="P72" i="1"/>
  <c r="Q73" i="1"/>
  <c r="P67" i="1"/>
  <c r="Q68" i="1"/>
  <c r="P49" i="1"/>
  <c r="P48" i="1" s="1"/>
  <c r="Q48" i="1" s="1"/>
  <c r="P33" i="1"/>
  <c r="Q34" i="1"/>
  <c r="Q17" i="1"/>
  <c r="P16" i="1"/>
  <c r="M173" i="1"/>
  <c r="M174" i="1"/>
  <c r="M175" i="1"/>
  <c r="M176" i="1"/>
  <c r="M168" i="1"/>
  <c r="M169" i="1"/>
  <c r="M170" i="1"/>
  <c r="M171" i="1"/>
  <c r="M163" i="1"/>
  <c r="M164" i="1"/>
  <c r="M165" i="1"/>
  <c r="M166" i="1"/>
  <c r="M134" i="1"/>
  <c r="M135" i="1"/>
  <c r="M160" i="1"/>
  <c r="M161" i="1"/>
  <c r="M157" i="1"/>
  <c r="M158" i="1"/>
  <c r="M154" i="1"/>
  <c r="M155" i="1"/>
  <c r="M145" i="1"/>
  <c r="M146" i="1"/>
  <c r="M148" i="1"/>
  <c r="M149" i="1"/>
  <c r="M151" i="1"/>
  <c r="M152" i="1"/>
  <c r="M139" i="1"/>
  <c r="M142" i="1"/>
  <c r="M143" i="1"/>
  <c r="M140" i="1"/>
  <c r="M136" i="1"/>
  <c r="M137" i="1"/>
  <c r="M129" i="1"/>
  <c r="M130" i="1"/>
  <c r="M131" i="1"/>
  <c r="M132" i="1"/>
  <c r="M124" i="1"/>
  <c r="M125" i="1"/>
  <c r="M126" i="1"/>
  <c r="M127" i="1"/>
  <c r="M115" i="1"/>
  <c r="M116" i="1"/>
  <c r="M122" i="1"/>
  <c r="M120" i="1"/>
  <c r="M118" i="1"/>
  <c r="M110" i="1"/>
  <c r="M113" i="1"/>
  <c r="M111" i="1"/>
  <c r="M105" i="1"/>
  <c r="M106" i="1"/>
  <c r="M100" i="1"/>
  <c r="M101" i="1"/>
  <c r="M95" i="1"/>
  <c r="M98" i="1"/>
  <c r="M96" i="1"/>
  <c r="M86" i="1"/>
  <c r="M87" i="1"/>
  <c r="M88" i="1"/>
  <c r="M89" i="1"/>
  <c r="M71" i="1"/>
  <c r="M72" i="1"/>
  <c r="M83" i="1"/>
  <c r="M84" i="1"/>
  <c r="M78" i="1"/>
  <c r="M79" i="1"/>
  <c r="M81" i="1"/>
  <c r="M73" i="1"/>
  <c r="M76" i="1"/>
  <c r="M74" i="1"/>
  <c r="M68" i="1"/>
  <c r="M69" i="1"/>
  <c r="M63" i="1"/>
  <c r="M64" i="1"/>
  <c r="M60" i="1"/>
  <c r="M61" i="1"/>
  <c r="M53" i="1"/>
  <c r="M58" i="1"/>
  <c r="M56" i="1"/>
  <c r="M54" i="1"/>
  <c r="M50" i="1"/>
  <c r="M51" i="1"/>
  <c r="M37" i="1"/>
  <c r="M38" i="1"/>
  <c r="M39" i="1"/>
  <c r="M40" i="1"/>
  <c r="M32" i="1"/>
  <c r="M33" i="1"/>
  <c r="M34" i="1"/>
  <c r="M35" i="1"/>
  <c r="M29" i="1"/>
  <c r="M30" i="1"/>
  <c r="M23" i="1"/>
  <c r="M24" i="1"/>
  <c r="M20" i="1"/>
  <c r="M21" i="1"/>
  <c r="M17" i="1"/>
  <c r="M18" i="1"/>
  <c r="Q366" i="1" l="1"/>
  <c r="M365" i="1"/>
  <c r="P349" i="1"/>
  <c r="Q349" i="1" s="1"/>
  <c r="Q350" i="1"/>
  <c r="P298" i="1"/>
  <c r="Q298" i="1" s="1"/>
  <c r="Q299" i="1"/>
  <c r="P281" i="1"/>
  <c r="Q281" i="1" s="1"/>
  <c r="Q232" i="1"/>
  <c r="Q215" i="1"/>
  <c r="M211" i="1"/>
  <c r="P163" i="1"/>
  <c r="Q163" i="1" s="1"/>
  <c r="Q164" i="1"/>
  <c r="P115" i="1"/>
  <c r="Q115" i="1" s="1"/>
  <c r="P103" i="1"/>
  <c r="Q103" i="1" s="1"/>
  <c r="Q104" i="1"/>
  <c r="P390" i="1"/>
  <c r="Q390" i="1" s="1"/>
  <c r="P385" i="1"/>
  <c r="Q386" i="1"/>
  <c r="P378" i="1"/>
  <c r="Q379" i="1"/>
  <c r="P356" i="1"/>
  <c r="Q357" i="1"/>
  <c r="Q320" i="1"/>
  <c r="P319" i="1"/>
  <c r="Q319" i="1" s="1"/>
  <c r="P314" i="1"/>
  <c r="Q314" i="1" s="1"/>
  <c r="Q315" i="1"/>
  <c r="P309" i="1"/>
  <c r="Q309" i="1" s="1"/>
  <c r="Q310" i="1"/>
  <c r="P262" i="1"/>
  <c r="Q262" i="1" s="1"/>
  <c r="Q263" i="1"/>
  <c r="P252" i="1"/>
  <c r="Q252" i="1" s="1"/>
  <c r="Q253" i="1"/>
  <c r="P203" i="1"/>
  <c r="Q203" i="1" s="1"/>
  <c r="Q204" i="1"/>
  <c r="P198" i="1"/>
  <c r="Q198" i="1" s="1"/>
  <c r="Q199" i="1"/>
  <c r="P178" i="1"/>
  <c r="Q178" i="1" s="1"/>
  <c r="P173" i="1"/>
  <c r="Q173" i="1" s="1"/>
  <c r="Q174" i="1"/>
  <c r="P168" i="1"/>
  <c r="Q168" i="1" s="1"/>
  <c r="Q169" i="1"/>
  <c r="Q135" i="1"/>
  <c r="P134" i="1"/>
  <c r="Q134" i="1" s="1"/>
  <c r="Q125" i="1"/>
  <c r="P124" i="1"/>
  <c r="Q124" i="1" s="1"/>
  <c r="P108" i="1"/>
  <c r="Q108" i="1" s="1"/>
  <c r="Q109" i="1"/>
  <c r="Q94" i="1"/>
  <c r="P93" i="1"/>
  <c r="Q93" i="1" s="1"/>
  <c r="Q87" i="1"/>
  <c r="P86" i="1"/>
  <c r="Q86" i="1" s="1"/>
  <c r="Q72" i="1"/>
  <c r="P71" i="1"/>
  <c r="Q71" i="1" s="1"/>
  <c r="P66" i="1"/>
  <c r="Q66" i="1" s="1"/>
  <c r="Q67" i="1"/>
  <c r="Q49" i="1"/>
  <c r="Q33" i="1"/>
  <c r="P32" i="1"/>
  <c r="P15" i="1"/>
  <c r="Q16" i="1"/>
  <c r="Q365" i="1" l="1"/>
  <c r="M364" i="1"/>
  <c r="M210" i="1"/>
  <c r="Q211" i="1"/>
  <c r="P384" i="1"/>
  <c r="Q385" i="1"/>
  <c r="P377" i="1"/>
  <c r="Q378" i="1"/>
  <c r="P355" i="1"/>
  <c r="Q356" i="1"/>
  <c r="P47" i="1"/>
  <c r="Q32" i="1"/>
  <c r="P26" i="1"/>
  <c r="Q26" i="1" s="1"/>
  <c r="P9" i="1"/>
  <c r="Q9" i="1" s="1"/>
  <c r="Q15" i="1"/>
  <c r="Q364" i="1" l="1"/>
  <c r="M363" i="1"/>
  <c r="Q363" i="1" s="1"/>
  <c r="M47" i="1"/>
  <c r="M8" i="1" s="1"/>
  <c r="M424" i="1" s="1"/>
  <c r="Q210" i="1"/>
  <c r="P383" i="1"/>
  <c r="Q383" i="1" s="1"/>
  <c r="Q384" i="1"/>
  <c r="P376" i="1"/>
  <c r="Q376" i="1" s="1"/>
  <c r="Q377" i="1"/>
  <c r="P354" i="1"/>
  <c r="Q354" i="1" s="1"/>
  <c r="Q355" i="1"/>
  <c r="P8" i="1"/>
  <c r="Q8" i="1" l="1"/>
  <c r="Q47" i="1"/>
  <c r="P424" i="1"/>
  <c r="Q424" i="1" s="1"/>
</calcChain>
</file>

<file path=xl/sharedStrings.xml><?xml version="1.0" encoding="utf-8"?>
<sst xmlns="http://schemas.openxmlformats.org/spreadsheetml/2006/main" count="2893" uniqueCount="323">
  <si>
    <t/>
  </si>
  <si>
    <t>рублей</t>
  </si>
  <si>
    <t>Наименование</t>
  </si>
  <si>
    <t>МП</t>
  </si>
  <si>
    <t>ГРБС</t>
  </si>
  <si>
    <t>НР</t>
  </si>
  <si>
    <t>ВР</t>
  </si>
  <si>
    <t>2026 год</t>
  </si>
  <si>
    <t>2027 год</t>
  </si>
  <si>
    <t>1</t>
  </si>
  <si>
    <t>2</t>
  </si>
  <si>
    <t>3</t>
  </si>
  <si>
    <t>4</t>
  </si>
  <si>
    <t>5</t>
  </si>
  <si>
    <t>6</t>
  </si>
  <si>
    <t>7</t>
  </si>
  <si>
    <t>8</t>
  </si>
  <si>
    <t>9</t>
  </si>
  <si>
    <t>10</t>
  </si>
  <si>
    <t>Реализация полномочий исполнительно-распорядительного органа Сельцовского городского округа</t>
  </si>
  <si>
    <t>01</t>
  </si>
  <si>
    <t>Региональные проекты, входящие в состав национальных проектов</t>
  </si>
  <si>
    <t>Ц2</t>
  </si>
  <si>
    <t>Администрация города Сельцо Брянской области</t>
  </si>
  <si>
    <t>001</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</si>
  <si>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</si>
  <si>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55450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</si>
  <si>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</si>
  <si>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</si>
  <si>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</si>
  <si>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</si>
  <si>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Региональный проект "Педагоги и наставники (Брянская область)"</t>
  </si>
  <si>
    <t>Ю6</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</si>
  <si>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</si>
  <si>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</si>
  <si>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</si>
  <si>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</si>
  <si>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</si>
  <si>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53030</t>
  </si>
  <si>
    <t>Региональные проекты, не входящие в состав национальных проектов</t>
  </si>
  <si>
    <t>Региональный проект "Предупреждение и ликвидация заразных и иных болезней животных"</t>
  </si>
  <si>
    <t>07</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</si>
  <si>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</si>
  <si>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12510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</si>
  <si>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</si>
  <si>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</si>
  <si>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</si>
  <si>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</si>
  <si>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Региональный проект "Развитие инфраструктуры сферы спорта"</t>
  </si>
  <si>
    <t>18</t>
  </si>
  <si>
    <t>Оснащение объектов спортивной инфраструктуры спортивно-технологическим оборудованием</t>
  </si>
  <si>
    <t>L2280</t>
  </si>
  <si>
    <t>Закупка и монтаж оборудовния для создания "умных" спортивных площадок</t>
  </si>
  <si>
    <t>L7530</t>
  </si>
  <si>
    <t>Комплексы процессных мероприятий муниципальных программ Сельцовского городского округа</t>
  </si>
  <si>
    <t>Создание условий для эффективной деятельности главы исполнительно-распорядительного органа муниципального образования и администрации города Сельцо Брянской области</t>
  </si>
  <si>
    <t>Обеспечение деятельности главы местной администрации (исполнительно-распорядительного органа муниципального образования)</t>
  </si>
  <si>
    <t>80020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</si>
  <si>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</si>
  <si>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</si>
  <si>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</si>
  <si>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</si>
  <si>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Руководство и управление в сфере установленных функций органов местного самоуправления</t>
  </si>
  <si>
    <t>80040</t>
  </si>
  <si>
    <t>Иные бюджетные ассигнования</t>
  </si>
  <si>
    <t>800</t>
  </si>
  <si>
    <t>Уплата налогов, сборов и иных платежей</t>
  </si>
  <si>
    <t>850</t>
  </si>
  <si>
    <t>Информационное освещение деятельности органов местного самоуправления</t>
  </si>
  <si>
    <t>80070</t>
  </si>
  <si>
    <t>Членские взносы некоммерческим организациям</t>
  </si>
  <si>
    <t>81410</t>
  </si>
  <si>
    <t>Обеспечение реализации отдельных полномочий переданных на муниципальный уровень</t>
  </si>
  <si>
    <t>02</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</si>
  <si>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</si>
  <si>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</si>
  <si>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Укрепление общественного порядка и общественной безопасности, вовлечение в эту деятельность государственных органов, общественных формирований и населения</t>
  </si>
  <si>
    <t>03</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</si>
  <si>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</si>
  <si>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12021</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</si>
  <si>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</si>
  <si>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12022</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</si>
  <si>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</si>
  <si>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12023</t>
  </si>
  <si>
    <t>Обеспечение первичного воинского учета на территориях, где отсутствуют военные комиссариаты</t>
  </si>
  <si>
    <t>04</t>
  </si>
  <si>
    <t>Осуществление первичного воинского учета органами местного самоуправления поселений, муниципальных и городских округов</t>
  </si>
  <si>
    <t>51180</t>
  </si>
  <si>
    <t>Обеспечение готовности администрации города Сельцо Брянской области и служб города Сельцо к реагированию на угрозу или возникновение чрезвычайных ситуаций</t>
  </si>
  <si>
    <t>05</t>
  </si>
  <si>
    <t>Единые дежурно-диспетчерские службы</t>
  </si>
  <si>
    <t>80700</t>
  </si>
  <si>
    <t>Расходы на выплаты персоналу казенных учреждений</t>
  </si>
  <si>
    <t>110</t>
  </si>
  <si>
    <t>Оповещение населения об опасностях, возникающих при ведении военных действий и возникновении чрезвычайных ситуаций</t>
  </si>
  <si>
    <t>81200</t>
  </si>
  <si>
    <t>Выполнение мероприятий по гражданской обороне</t>
  </si>
  <si>
    <t>06</t>
  </si>
  <si>
    <t>Создание и содержание запасов (резерва) материальных ресурсов муниципального образования в целях гражданской обороны и ликвидации чрезвычайных ситуаций</t>
  </si>
  <si>
    <t>81210</t>
  </si>
  <si>
    <t>Реализация превентивных мер, направленных на улучшение условий труда работников, снижение уровня производственного травматизма и профессиональной заболеваемости</t>
  </si>
  <si>
    <t>08</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</si>
  <si>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</si>
  <si>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17900</t>
  </si>
  <si>
    <t>Реализация государственной политики в сфере образования, культуры и физической культуры на территории Сельцовского городского округа</t>
  </si>
  <si>
    <t>09</t>
  </si>
  <si>
    <t>Учреждения, обеспечивающие деятельность органов местного самоуправления и муниципальных учреждений</t>
  </si>
  <si>
    <t>80720</t>
  </si>
  <si>
    <t>Обеспечение деятельности Многофункционального центра на территории Сельцовского городского округа</t>
  </si>
  <si>
    <t>Многофункциональные центры предоставления государственных и муниципальных услуг</t>
  </si>
  <si>
    <t>80710</t>
  </si>
  <si>
    <t>12</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</si>
  <si>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</si>
  <si>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14721</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</si>
  <si>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</si>
  <si>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14722</t>
  </si>
  <si>
    <t>Дошкольные образовательные организации</t>
  </si>
  <si>
    <t>80300</t>
  </si>
  <si>
    <t>Общеобразовательные организации</t>
  </si>
  <si>
    <t>80310</t>
  </si>
  <si>
    <t>Учреждения психолого-медико-социального сопровождения</t>
  </si>
  <si>
    <t>80340</t>
  </si>
  <si>
    <t>Организация и проведение олимпиад, выставок, конкурсов, конференций и других общественных мероприятий</t>
  </si>
  <si>
    <t>82340</t>
  </si>
  <si>
    <t>Стипендии</t>
  </si>
  <si>
    <t>82520</t>
  </si>
  <si>
    <t>Социальное обеспечение и иные выплаты населению</t>
  </si>
  <si>
    <t>300</t>
  </si>
  <si>
    <t>340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</si>
  <si>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</si>
  <si>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L3040</t>
  </si>
  <si>
    <t>Предоставление бесплатного питания обучающимся в муниципальных общеобразовательных организациях из многодетных семей</t>
  </si>
  <si>
    <t>S4840</t>
  </si>
  <si>
    <t>Проведение оздоровительной кампании детей</t>
  </si>
  <si>
    <t>13</t>
  </si>
  <si>
    <t>Мероприятия по проведению оздоровительной кампании детей</t>
  </si>
  <si>
    <t>S4790</t>
  </si>
  <si>
    <t>Реализация мер государственной поддержки работников образования</t>
  </si>
  <si>
    <t>14</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</si>
  <si>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</si>
  <si>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14723</t>
  </si>
  <si>
    <t>Публичные нормативные социальные выплаты гражданам</t>
  </si>
  <si>
    <t>310</t>
  </si>
  <si>
    <t>Предоставление компенсации части родительской платы за содержание ребенка в образовательных учреждениях, реализующих основную общеобразовательную программу дошкольного образования</t>
  </si>
  <si>
    <t>15</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</si>
  <si>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</si>
  <si>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14780</t>
  </si>
  <si>
    <t>Создание условий для участия граждан в культурной жизни города</t>
  </si>
  <si>
    <t>16</t>
  </si>
  <si>
    <t>Библиотеки</t>
  </si>
  <si>
    <t>80450</t>
  </si>
  <si>
    <t>Дворцы и дома культуры, клубы, выставочные залы</t>
  </si>
  <si>
    <t>80480</t>
  </si>
  <si>
    <t>Мероприятия по развитию культуры</t>
  </si>
  <si>
    <t>82400</t>
  </si>
  <si>
    <t>Организация и проведение праздничных и других мероприятий по вопросам местного значения</t>
  </si>
  <si>
    <t>82530</t>
  </si>
  <si>
    <t>Обеспечение развития и укрепления материально-технической базы домов культуры в населенных пунктах с числом жителей до 50 тысяч человек</t>
  </si>
  <si>
    <t>L4670</t>
  </si>
  <si>
    <t>Государственная поддержка отрасли культуры</t>
  </si>
  <si>
    <t>L5190</t>
  </si>
  <si>
    <t>Повышение доступности и качества предоставления дополнительного образования детей</t>
  </si>
  <si>
    <t>17</t>
  </si>
  <si>
    <t>Организации дополнительного образования</t>
  </si>
  <si>
    <t>80320</t>
  </si>
  <si>
    <t>Популяризация физической культуры и массового спорта</t>
  </si>
  <si>
    <t>Мероприятия по развитию физической культуры и спорта</t>
  </si>
  <si>
    <t>82300</t>
  </si>
  <si>
    <t>Иные выплаты населению</t>
  </si>
  <si>
    <t>360</t>
  </si>
  <si>
    <t>Развитие детско-юношеского спорта и системы подготовки высококвалифицированных спортсменов</t>
  </si>
  <si>
    <t>20</t>
  </si>
  <si>
    <t>Организации, осуществляющие спортивную подготовку</t>
  </si>
  <si>
    <t>80620</t>
  </si>
  <si>
    <t>Развитие материально-технической базы муниципальных образовательных организаций в сфере физической культуры и спорта</t>
  </si>
  <si>
    <t>S7670</t>
  </si>
  <si>
    <t>Развитие материально-технической базы и обеспечение уровня финансирования организаций, осуществляющих спортивную подготовку в соответствии с требованиями федеральных стандартов спортивной подготовки</t>
  </si>
  <si>
    <t>S7690</t>
  </si>
  <si>
    <t>21</t>
  </si>
  <si>
    <t>Совершенствование системы профилактики правонарушений и усиление борьбы с преступностью</t>
  </si>
  <si>
    <t>81130</t>
  </si>
  <si>
    <t>Противодействие злоупотреблению наркотиками и их незаконному обороту</t>
  </si>
  <si>
    <t>81150</t>
  </si>
  <si>
    <t>22</t>
  </si>
  <si>
    <t>Мероприятия по работе с семьей, детьми и молодежью</t>
  </si>
  <si>
    <t>82360</t>
  </si>
  <si>
    <t>Организация временного трудоустройства несовершеннолетних граждан в возрасте от 14 до 18 лет</t>
  </si>
  <si>
    <t>82370</t>
  </si>
  <si>
    <t>Развитие и модернизация сети автомобильных дорог</t>
  </si>
  <si>
    <t>23</t>
  </si>
  <si>
    <t>Обеспечение сохранности автомобильных дорог местного значения и условий безопасности движения по ним</t>
  </si>
  <si>
    <t>9Д040</t>
  </si>
  <si>
    <t>SД040</t>
  </si>
  <si>
    <t>Содержание автомобильных дорог общего пользования местного значения</t>
  </si>
  <si>
    <t>24</t>
  </si>
  <si>
    <t>Повышение безопасности дорожного движения</t>
  </si>
  <si>
    <t>25</t>
  </si>
  <si>
    <t>9Д820</t>
  </si>
  <si>
    <t>Обеспечение эффективного управления и распоряжения муниципальным имуществом (в том числе земельными участками), рациональное его использование</t>
  </si>
  <si>
    <t>26</t>
  </si>
  <si>
    <t>Оценка имущества, признание прав и регулирование отношений муниципальной собственности</t>
  </si>
  <si>
    <t>80900</t>
  </si>
  <si>
    <t>Мероприятия по землеустройству и землепользованию</t>
  </si>
  <si>
    <t>80910</t>
  </si>
  <si>
    <t>Эксплуатация и содержание имущества казны муниципального образования</t>
  </si>
  <si>
    <t>80920</t>
  </si>
  <si>
    <t>Уплата взносов на капитальный ремонт многоквартирных домов за объекты муниципальной казны, закрепленного за органами местного самоуправления</t>
  </si>
  <si>
    <t>81830</t>
  </si>
  <si>
    <t>Мероприятия в сфере архитектуры и градостроительства</t>
  </si>
  <si>
    <t>83310</t>
  </si>
  <si>
    <t>Повышение уровня благоустройства городского округа</t>
  </si>
  <si>
    <t>27</t>
  </si>
  <si>
    <t>Организация и обеспечение освещение улиц</t>
  </si>
  <si>
    <t>81690</t>
  </si>
  <si>
    <t>Озеленение территории</t>
  </si>
  <si>
    <t>81700</t>
  </si>
  <si>
    <t>Организация и содержание мест захоронения (кладбищ)</t>
  </si>
  <si>
    <t>81710</t>
  </si>
  <si>
    <t>Мероприятия по благоустройству</t>
  </si>
  <si>
    <t>81730</t>
  </si>
  <si>
    <t>Создание благоприятных условий проживания граждан</t>
  </si>
  <si>
    <t>28</t>
  </si>
  <si>
    <t>Мероприятия в сфере коммунального хозяйства</t>
  </si>
  <si>
    <t>81740</t>
  </si>
  <si>
    <t>Подготовка объектов жилищно-коммунального хозяйства к зиме</t>
  </si>
  <si>
    <t>81800</t>
  </si>
  <si>
    <t>S3450</t>
  </si>
  <si>
    <t>Обеспечение экологической безопасности населения, охраны окружающей среды, рационального использования природных ресурсов и сохранения биологического разнообразия на территории Сельцовского городского округа</t>
  </si>
  <si>
    <t>29</t>
  </si>
  <si>
    <t>83280</t>
  </si>
  <si>
    <t>Осуществление мер по улучшению положения отдельных категорий граждан, включая граждан пожилого возраста</t>
  </si>
  <si>
    <t>30</t>
  </si>
  <si>
    <t>Выплата муниципальных пенсий (доплат к государственным пенсиям)</t>
  </si>
  <si>
    <t>82450</t>
  </si>
  <si>
    <t>Защита прав и законных интересов несовершеннолетних, лиц из из числа детей-сирот и детей, оставшихся без попечения родителей</t>
  </si>
  <si>
    <t>31</t>
  </si>
  <si>
    <t>Обеспечение сохранности жилых помещений, закрепленных за детьми-сиротами и детьми, оставшимися без попечения родителей</t>
  </si>
  <si>
    <t>16710</t>
  </si>
  <si>
    <t>Организация и осуществление деятельности по опеке и попечительству (содержание органов по опеке и попечительству)</t>
  </si>
  <si>
    <t>16721</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</si>
  <si>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</si>
  <si>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16722</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</si>
  <si>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</si>
  <si>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16723</t>
  </si>
  <si>
    <t>Социальные выплаты гражданам, кроме публичных нормативных социальных выплат</t>
  </si>
  <si>
    <t>320</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</si>
  <si>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t>
  </si>
  <si>
    <t>Д0820</t>
  </si>
  <si>
    <t>Капитальные вложения в объекты государственной (муниципальной) собственности</t>
  </si>
  <si>
    <t>400</t>
  </si>
  <si>
    <t>Бюджетные инвестиции</t>
  </si>
  <si>
    <t>410</t>
  </si>
  <si>
    <t>Обеспечение первичных мер пожарной безопасности</t>
  </si>
  <si>
    <t>32</t>
  </si>
  <si>
    <t>Мероприятия в сфере пожарной безопасности</t>
  </si>
  <si>
    <t>81140</t>
  </si>
  <si>
    <t>Управление муниципальными финансами Сельцовского городского округа</t>
  </si>
  <si>
    <t>Обеспечение финансовой устойчивости бюджетной системы Сельцовского городского округа путем проведения сбалансированной финансовой политики</t>
  </si>
  <si>
    <t>Финансовый отдел администрации города Сельцо Брянской области</t>
  </si>
  <si>
    <t>002</t>
  </si>
  <si>
    <t>Формирование современной городской среды Сельцовского городского округа</t>
  </si>
  <si>
    <t>Региональный проект "Формирование комфортной городской среды "Брянская область)"</t>
  </si>
  <si>
    <t>И4</t>
  </si>
  <si>
    <t>Реализация программ формирования современной городской среды</t>
  </si>
  <si>
    <t>55550</t>
  </si>
  <si>
    <t>Мероприятия по формированию современной городской среды</t>
  </si>
  <si>
    <t>81900</t>
  </si>
  <si>
    <t>Обеспечение жильем молодых семей Сельцовского городского округа</t>
  </si>
  <si>
    <t>Осуществление государственной поддержки молодых семей в улучшении жилищных условий</t>
  </si>
  <si>
    <t>Реализация мероприятий по обеспечению жильем молодых семей</t>
  </si>
  <si>
    <t>L4970</t>
  </si>
  <si>
    <t>Чистая вода Сельцовского городского округа</t>
  </si>
  <si>
    <t>Строительство (реконструкция) объектов водоснабжения и водоотведения</t>
  </si>
  <si>
    <t>82110</t>
  </si>
  <si>
    <t>Непрограммная деятельность</t>
  </si>
  <si>
    <t>70</t>
  </si>
  <si>
    <t>0</t>
  </si>
  <si>
    <t>00</t>
  </si>
  <si>
    <t>Условно утвержденные расходы</t>
  </si>
  <si>
    <t>80080</t>
  </si>
  <si>
    <t>Резервные средства</t>
  </si>
  <si>
    <t>870</t>
  </si>
  <si>
    <t>Резервный фонд местной администрации</t>
  </si>
  <si>
    <t>83030</t>
  </si>
  <si>
    <t>Поддержка реализации мероприятий муниципальных программ муниципального образования и непрограммных мероприятий</t>
  </si>
  <si>
    <t>83050</t>
  </si>
  <si>
    <t>Совет народных депутатов города Сельцо</t>
  </si>
  <si>
    <t>003</t>
  </si>
  <si>
    <t>Обеспечение деятельности главы муниципального образования</t>
  </si>
  <si>
    <t>80010</t>
  </si>
  <si>
    <t>Контрольно-счетная палата Сельцовского городского округа Брянской области</t>
  </si>
  <si>
    <t>004</t>
  </si>
  <si>
    <t>Обеспечение деятельности руководителя контрольно-счетного органа муниципального образования и его заместителей</t>
  </si>
  <si>
    <t>80050</t>
  </si>
  <si>
    <t>ИТОГО:</t>
  </si>
  <si>
    <t>КТСЭ</t>
  </si>
  <si>
    <t>КСЭ</t>
  </si>
  <si>
    <t>Мероприятия в сфере охраны окружающей среды</t>
  </si>
  <si>
    <t>Реализация образовательных программ</t>
  </si>
  <si>
    <t>Мероприятия по профилактике подростковой преступности и наркомании</t>
  </si>
  <si>
    <t>Создание условий успешной социализации и эффективной самореализации молодежи</t>
  </si>
  <si>
    <t>Региональный проект "Развитие инфраструктуры сферы образования"</t>
  </si>
  <si>
    <t>Строительство (реконструкция) учреждений образования</t>
  </si>
  <si>
    <t>S4920</t>
  </si>
  <si>
    <t>Модернизация инфраструктуры общего образования</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</si>
  <si>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</si>
  <si>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9Д210</t>
  </si>
  <si>
    <t>Строительство, реконструкция, модернизация объектов уличного освещения</t>
  </si>
  <si>
    <t>R0820</t>
  </si>
  <si>
    <t>Обеспечение населения качественными бытовыми услугами</t>
  </si>
  <si>
    <t>Мероприятия по обеспечению населения бытовыми услугами</t>
  </si>
  <si>
    <t>Резервный фонд Правительства Брянской области</t>
  </si>
  <si>
    <t>Исполнение исковых требований на основании вступивших в законную силу судебных актов,обязательств бюджета</t>
  </si>
  <si>
    <t>Исполнение судебных актов</t>
  </si>
  <si>
    <t>изменения от 25.03.2026 №8-178</t>
  </si>
  <si>
    <t>Бюджетные ассигнования, утвержденные решением о бюджете на 2026 год</t>
  </si>
  <si>
    <t>Бюджетные ассигнования, утвержденные сводной бюджетной росписью с учетом изменений на 2026 год</t>
  </si>
  <si>
    <t>Процент исполнения  к сводной бюджетной росписи с учетом изменений</t>
  </si>
  <si>
    <t>Региональный проект "Цифровые платформы в отраслях социальной сферы (Брянская область)"</t>
  </si>
  <si>
    <t xml:space="preserve">Приложение №3 </t>
  </si>
  <si>
    <t>Расходы местного бюджета по целевым статьям (муниципальным программам и непрограммным направлениям деятельности), группам и подгруппам видов расходов за 1 полугодие 2026 года</t>
  </si>
  <si>
    <t>Кассовое исполнение за 1 полугодие 2026 года</t>
  </si>
  <si>
    <t>к Постановлению администрации города Сельцо Брянской области                                от  24 июля  2026 года № 415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</si>
</sst>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0"/>
      <color rgb="FF000000"/>
      <name val="Times New Roman"/>
    </font>
    <font>
      <sz val="12"/>
      <color rgb="FF000000"/>
      <name val="Times New Roman"/>
      <family val="1"/>
      <charset val="204"/>
    </font>
    <font>
      <b/>
      <sz val="12"/>
      <color rgb="FF000000"/>
      <name val="Times New Roman"/>
      <family val="1"/>
      <charset val="204"/>
    </font>
    <font>
      <sz val="12"/>
      <name val="Times New Roman"/>
      <family val="1"/>
      <charset val="204"/>
    </font>
    <font>
      <sz val="12"/>
      <color rgb="FF000000"/>
      <name val="Times New Roman"/>
      <family val="1"/>
      <charset val="204"/>
    </font>
    <font>
      <b/>
      <sz val="12"/>
      <color rgb="FF000000"/>
      <name val="Times New Roman"/>
      <family val="1"/>
      <charset val="204"/>
    </font>
    <font>
      <sz val="10"/>
      <color rgb="FF000000"/>
      <name val="Times New Roman"/>
      <family val="1"/>
      <charset val="204"/>
    </font>
    <font>
      <sz val="10"/>
      <name val="Times New Roman"/>
      <family val="1"/>
      <charset val="204"/>
    </font>
    <font>
      <b/>
      <sz val="10"/>
      <color rgb="FF000000"/>
      <name val="Times New Roman"/>
      <family val="1"/>
      <charset val="204"/>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diagonal/>
    </border>
  </borders>
  <cellStyleXfs count="1">
    <xf numFmtId="0" fontId="0" fillId="0" borderId="0">
      <alignment vertical="top" wrapText="1"/>
    </xf>
  </cellStyleXfs>
  <cellXfs count="51">
    <xf numFmtId="0" fontId="0" fillId="0" borderId="0" xfId="0" applyFont="1" applyFill="1" applyAlignment="1">
      <alignment vertical="top"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0" fillId="0" borderId="1" xfId="0" applyFont="1" applyFill="1" applyBorder="1" applyAlignment="1">
      <alignment vertical="top" wrapText="1"/>
    </xf>
    <xf numFmtId="0" fontId="1"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right" vertical="center" wrapText="1"/>
    </xf>
    <xf numFmtId="0" fontId="5" fillId="0" borderId="1" xfId="0" applyFont="1" applyFill="1" applyBorder="1" applyAlignment="1">
      <alignment vertical="top" wrapText="1"/>
    </xf>
    <xf numFmtId="0" fontId="4" fillId="0" borderId="1" xfId="0" applyFont="1" applyFill="1" applyBorder="1" applyAlignment="1">
      <alignment horizontal="left" vertical="center" wrapText="1"/>
    </xf>
    <xf numFmtId="0" fontId="4" fillId="0" borderId="1" xfId="0" applyFont="1" applyFill="1" applyBorder="1" applyAlignment="1">
      <alignment vertical="top" wrapText="1"/>
    </xf>
    <xf numFmtId="4" fontId="4" fillId="0" borderId="1" xfId="0" applyNumberFormat="1" applyFont="1" applyFill="1" applyBorder="1" applyAlignment="1">
      <alignment horizontal="right" vertical="center" wrapText="1"/>
    </xf>
    <xf numFmtId="0" fontId="1" fillId="0" borderId="0" xfId="0" applyFont="1" applyFill="1" applyAlignment="1">
      <alignment horizontal="lef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4" fontId="2" fillId="0" borderId="1" xfId="0" applyNumberFormat="1" applyFont="1" applyFill="1" applyBorder="1" applyAlignment="1">
      <alignment horizontal="right" vertical="center" wrapText="1"/>
    </xf>
    <xf numFmtId="49" fontId="2"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vertical="top" wrapText="1"/>
    </xf>
    <xf numFmtId="4" fontId="1" fillId="0" borderId="1" xfId="0" applyNumberFormat="1" applyFont="1" applyFill="1" applyBorder="1" applyAlignment="1">
      <alignment horizontal="righ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top" wrapText="1"/>
    </xf>
    <xf numFmtId="0" fontId="4" fillId="0" borderId="4" xfId="0" applyFont="1" applyFill="1" applyBorder="1" applyAlignment="1">
      <alignment horizontal="center" vertical="center" wrapText="1"/>
    </xf>
    <xf numFmtId="4" fontId="5" fillId="0" borderId="4" xfId="0" applyNumberFormat="1" applyFont="1" applyFill="1" applyBorder="1" applyAlignment="1">
      <alignment horizontal="right" vertical="center" wrapText="1"/>
    </xf>
    <xf numFmtId="4" fontId="4" fillId="0" borderId="4" xfId="0" applyNumberFormat="1" applyFont="1" applyFill="1" applyBorder="1" applyAlignment="1">
      <alignment horizontal="right" vertical="center" wrapText="1"/>
    </xf>
    <xf numFmtId="4" fontId="2" fillId="0" borderId="4" xfId="0" applyNumberFormat="1" applyFont="1" applyFill="1" applyBorder="1" applyAlignment="1">
      <alignment horizontal="right" vertical="center" wrapText="1"/>
    </xf>
    <xf numFmtId="4" fontId="1" fillId="0" borderId="4" xfId="0" applyNumberFormat="1" applyFont="1" applyFill="1" applyBorder="1" applyAlignment="1">
      <alignment horizontal="right" vertical="center" wrapText="1"/>
    </xf>
    <xf numFmtId="0" fontId="0" fillId="0" borderId="3" xfId="0" applyFont="1" applyFill="1" applyBorder="1" applyAlignment="1">
      <alignment vertical="top" wrapText="1"/>
    </xf>
    <xf numFmtId="0" fontId="0" fillId="0" borderId="5" xfId="0" applyFont="1" applyFill="1" applyBorder="1" applyAlignment="1">
      <alignment vertical="top"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4" fontId="5" fillId="0" borderId="5" xfId="0" applyNumberFormat="1" applyFont="1" applyFill="1" applyBorder="1" applyAlignment="1">
      <alignment horizontal="right" vertical="center" wrapText="1"/>
    </xf>
    <xf numFmtId="4" fontId="4" fillId="0" borderId="5" xfId="0" applyNumberFormat="1" applyFont="1" applyFill="1" applyBorder="1" applyAlignment="1">
      <alignment horizontal="right" vertical="center" wrapText="1"/>
    </xf>
    <xf numFmtId="4" fontId="2" fillId="0" borderId="5" xfId="0" applyNumberFormat="1" applyFont="1" applyFill="1" applyBorder="1" applyAlignment="1">
      <alignment horizontal="right" vertical="center" wrapText="1"/>
    </xf>
    <xf numFmtId="4" fontId="1" fillId="0" borderId="5" xfId="0" applyNumberFormat="1" applyFont="1" applyFill="1" applyBorder="1" applyAlignment="1">
      <alignment horizontal="right" vertical="center" wrapText="1"/>
    </xf>
    <xf numFmtId="0" fontId="6" fillId="0" borderId="3" xfId="0" applyFont="1" applyFill="1" applyBorder="1" applyAlignment="1">
      <alignment vertical="top" wrapText="1"/>
    </xf>
    <xf numFmtId="164" fontId="8" fillId="0" borderId="3" xfId="0" applyNumberFormat="1" applyFont="1" applyFill="1" applyBorder="1" applyAlignment="1">
      <alignment vertical="center" wrapText="1"/>
    </xf>
    <xf numFmtId="164" fontId="0" fillId="0" borderId="3" xfId="0" applyNumberFormat="1" applyFont="1" applyFill="1" applyBorder="1" applyAlignment="1">
      <alignment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5" fillId="0" borderId="1" xfId="0" applyFont="1" applyFill="1" applyBorder="1" applyAlignment="1">
      <alignment vertical="center" wrapText="1"/>
    </xf>
    <xf numFmtId="0" fontId="1" fillId="0" borderId="0" xfId="0" applyFont="1" applyFill="1" applyAlignment="1">
      <alignment horizontal="right" vertical="top" wrapText="1"/>
    </xf>
    <xf numFmtId="0" fontId="0" fillId="0" borderId="0" xfId="0" applyFont="1" applyFill="1" applyAlignment="1">
      <alignment vertical="top" wrapText="1"/>
    </xf>
    <xf numFmtId="0" fontId="3" fillId="0" borderId="0" xfId="0" applyFont="1" applyFill="1" applyAlignment="1">
      <alignment horizontal="right" vertical="center" wrapText="1"/>
    </xf>
    <xf numFmtId="0" fontId="1" fillId="0" borderId="0" xfId="0" applyFont="1" applyFill="1" applyAlignment="1">
      <alignment horizontal="right" vertical="center" wrapText="1"/>
    </xf>
    <xf numFmtId="0" fontId="0" fillId="0" borderId="0" xfId="0" applyFont="1" applyFill="1" applyAlignment="1">
      <alignment horizontal="righ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Q424"/>
  <sheetViews>
    <sheetView tabSelected="1" workbookViewId="0">
      <selection activeCell="X9" sqref="X9"/>
    </sheetView>
  </sheetViews>
  <sheetFormatPr defaultRowHeight="12.75" x14ac:dyDescent="0.2"/>
  <cols>
    <col min="1" max="1" width="42.5" customWidth="1"/>
    <col min="2" max="2" width="6.5" customWidth="1"/>
    <col min="3" max="3" width="9.5" customWidth="1"/>
    <col min="4" max="4" width="8.5" customWidth="1"/>
    <col min="5" max="5" width="8.83203125" customWidth="1"/>
    <col min="6" max="6" width="13.83203125" customWidth="1"/>
    <col min="7" max="7" width="9" customWidth="1"/>
    <col min="8" max="9" width="23.1640625" hidden="1" customWidth="1"/>
    <col min="10" max="10" width="23.1640625" customWidth="1"/>
    <col min="11" max="11" width="24" hidden="1" customWidth="1"/>
    <col min="12" max="12" width="22" hidden="1" customWidth="1"/>
    <col min="13" max="13" width="20.5" customWidth="1"/>
    <col min="14" max="14" width="24.33203125" hidden="1" customWidth="1"/>
    <col min="15" max="15" width="21" hidden="1" customWidth="1"/>
    <col min="16" max="16" width="18.83203125" customWidth="1"/>
    <col min="17" max="17" width="14" customWidth="1"/>
  </cols>
  <sheetData>
    <row r="1" spans="1:17" ht="15.95" customHeight="1" x14ac:dyDescent="0.2">
      <c r="A1" s="1" t="s">
        <v>0</v>
      </c>
      <c r="B1" s="1" t="s">
        <v>0</v>
      </c>
      <c r="C1" s="1" t="s">
        <v>0</v>
      </c>
      <c r="D1" s="1" t="s">
        <v>0</v>
      </c>
      <c r="E1" s="2" t="s">
        <v>0</v>
      </c>
      <c r="F1" s="2" t="s">
        <v>0</v>
      </c>
      <c r="G1" s="2" t="s">
        <v>0</v>
      </c>
      <c r="H1" s="2" t="s">
        <v>0</v>
      </c>
      <c r="I1" s="13"/>
      <c r="J1" s="13"/>
      <c r="K1" s="43" t="s">
        <v>0</v>
      </c>
      <c r="L1" s="43"/>
      <c r="M1" s="43"/>
      <c r="N1" s="43"/>
    </row>
    <row r="2" spans="1:17" ht="25.5" customHeight="1" x14ac:dyDescent="0.2">
      <c r="A2" s="1"/>
      <c r="B2" s="1"/>
      <c r="C2" s="1"/>
      <c r="D2" s="1"/>
      <c r="E2" s="4"/>
      <c r="F2" s="48" t="s">
        <v>319</v>
      </c>
      <c r="G2" s="47"/>
      <c r="H2" s="47"/>
      <c r="I2" s="47"/>
      <c r="J2" s="47"/>
      <c r="K2" s="47"/>
      <c r="L2" s="47"/>
      <c r="M2" s="47"/>
      <c r="N2" s="47"/>
      <c r="O2" s="47"/>
      <c r="P2" s="47"/>
    </row>
    <row r="3" spans="1:17" ht="49.5" customHeight="1" x14ac:dyDescent="0.2">
      <c r="A3" s="1"/>
      <c r="B3" s="1"/>
      <c r="C3" s="1"/>
      <c r="D3" s="1"/>
      <c r="E3" s="4"/>
      <c r="F3" s="49" t="s">
        <v>322</v>
      </c>
      <c r="G3" s="50"/>
      <c r="H3" s="50"/>
      <c r="I3" s="50"/>
      <c r="J3" s="50"/>
      <c r="K3" s="50"/>
      <c r="L3" s="50"/>
      <c r="M3" s="50"/>
      <c r="N3" s="50"/>
      <c r="O3" s="50"/>
      <c r="P3" s="50"/>
    </row>
    <row r="4" spans="1:17" ht="32.25" customHeight="1" x14ac:dyDescent="0.2">
      <c r="A4" s="44" t="s">
        <v>320</v>
      </c>
      <c r="B4" s="44"/>
      <c r="C4" s="44"/>
      <c r="D4" s="44"/>
      <c r="E4" s="44"/>
      <c r="F4" s="44"/>
      <c r="G4" s="44"/>
      <c r="H4" s="44"/>
      <c r="I4" s="44"/>
      <c r="J4" s="44"/>
      <c r="K4" s="44"/>
      <c r="L4" s="44"/>
      <c r="M4" s="44"/>
      <c r="N4" s="44"/>
    </row>
    <row r="5" spans="1:17" ht="15" customHeight="1" thickBot="1" x14ac:dyDescent="0.25">
      <c r="A5" s="46" t="s">
        <v>1</v>
      </c>
      <c r="B5" s="46"/>
      <c r="C5" s="46"/>
      <c r="D5" s="46"/>
      <c r="E5" s="46"/>
      <c r="F5" s="46"/>
      <c r="G5" s="46"/>
      <c r="H5" s="46"/>
      <c r="I5" s="46"/>
      <c r="J5" s="46"/>
      <c r="K5" s="46"/>
      <c r="L5" s="46"/>
      <c r="M5" s="46"/>
      <c r="N5" s="46"/>
      <c r="O5" s="47"/>
      <c r="P5" s="47"/>
    </row>
    <row r="6" spans="1:17" ht="115.5" customHeight="1" x14ac:dyDescent="0.2">
      <c r="A6" s="31" t="s">
        <v>2</v>
      </c>
      <c r="B6" s="31" t="s">
        <v>3</v>
      </c>
      <c r="C6" s="31" t="s">
        <v>295</v>
      </c>
      <c r="D6" s="31" t="s">
        <v>296</v>
      </c>
      <c r="E6" s="31" t="s">
        <v>4</v>
      </c>
      <c r="F6" s="31" t="s">
        <v>5</v>
      </c>
      <c r="G6" s="31" t="s">
        <v>6</v>
      </c>
      <c r="H6" s="31" t="s">
        <v>7</v>
      </c>
      <c r="I6" s="32" t="s">
        <v>314</v>
      </c>
      <c r="J6" s="31" t="s">
        <v>315</v>
      </c>
      <c r="K6" s="31" t="s">
        <v>8</v>
      </c>
      <c r="L6" s="32" t="s">
        <v>314</v>
      </c>
      <c r="M6" s="31" t="s">
        <v>316</v>
      </c>
      <c r="N6" s="33"/>
      <c r="O6" s="32"/>
      <c r="P6" s="34" t="s">
        <v>321</v>
      </c>
      <c r="Q6" s="40" t="s">
        <v>317</v>
      </c>
    </row>
    <row r="7" spans="1:17" ht="20.85" customHeight="1" x14ac:dyDescent="0.2">
      <c r="A7" s="5" t="s">
        <v>9</v>
      </c>
      <c r="B7" s="5" t="s">
        <v>10</v>
      </c>
      <c r="C7" s="5" t="s">
        <v>11</v>
      </c>
      <c r="D7" s="5" t="s">
        <v>12</v>
      </c>
      <c r="E7" s="5" t="s">
        <v>13</v>
      </c>
      <c r="F7" s="5" t="s">
        <v>14</v>
      </c>
      <c r="G7" s="5" t="s">
        <v>15</v>
      </c>
      <c r="H7" s="5" t="s">
        <v>16</v>
      </c>
      <c r="I7" s="5"/>
      <c r="J7" s="5">
        <v>8</v>
      </c>
      <c r="K7" s="5" t="s">
        <v>17</v>
      </c>
      <c r="L7" s="5"/>
      <c r="M7" s="5">
        <v>9</v>
      </c>
      <c r="N7" s="24" t="s">
        <v>18</v>
      </c>
      <c r="O7" s="29"/>
      <c r="P7" s="35" t="s">
        <v>18</v>
      </c>
      <c r="Q7" s="29"/>
    </row>
    <row r="8" spans="1:17" ht="64.5" customHeight="1" x14ac:dyDescent="0.2">
      <c r="A8" s="6" t="s">
        <v>19</v>
      </c>
      <c r="B8" s="7" t="s">
        <v>20</v>
      </c>
      <c r="C8" s="3" t="s">
        <v>0</v>
      </c>
      <c r="D8" s="3" t="s">
        <v>0</v>
      </c>
      <c r="E8" s="3" t="s">
        <v>0</v>
      </c>
      <c r="F8" s="3" t="s">
        <v>0</v>
      </c>
      <c r="G8" s="3" t="s">
        <v>0</v>
      </c>
      <c r="H8" s="8">
        <v>639250669.04999995</v>
      </c>
      <c r="I8" s="8">
        <v>145774834.06999999</v>
      </c>
      <c r="J8" s="8">
        <f>J9+J26+J47</f>
        <v>785025503.12</v>
      </c>
      <c r="K8" s="8">
        <f t="shared" ref="K8:P8" si="0">K9+K26+K47</f>
        <v>609981568.92999995</v>
      </c>
      <c r="L8" s="8">
        <f t="shared" si="0"/>
        <v>0</v>
      </c>
      <c r="M8" s="8">
        <f t="shared" si="0"/>
        <v>785256557.99000001</v>
      </c>
      <c r="N8" s="8">
        <f t="shared" si="0"/>
        <v>596327275.36000013</v>
      </c>
      <c r="O8" s="8">
        <f t="shared" si="0"/>
        <v>66583</v>
      </c>
      <c r="P8" s="8">
        <f t="shared" si="0"/>
        <v>333977849</v>
      </c>
      <c r="Q8" s="41">
        <f>P8/M8</f>
        <v>0.42531048687434597</v>
      </c>
    </row>
    <row r="9" spans="1:17" ht="48.95" customHeight="1" x14ac:dyDescent="0.2">
      <c r="A9" s="6" t="s">
        <v>21</v>
      </c>
      <c r="B9" s="7" t="s">
        <v>20</v>
      </c>
      <c r="C9" s="7" t="s">
        <v>9</v>
      </c>
      <c r="D9" s="7" t="s">
        <v>0</v>
      </c>
      <c r="E9" s="3" t="s">
        <v>0</v>
      </c>
      <c r="F9" s="3" t="s">
        <v>0</v>
      </c>
      <c r="G9" s="3" t="s">
        <v>0</v>
      </c>
      <c r="H9" s="8">
        <v>13775032.4</v>
      </c>
      <c r="I9" s="8"/>
      <c r="J9" s="8">
        <f>J15</f>
        <v>13775032.4</v>
      </c>
      <c r="K9" s="8">
        <f t="shared" ref="K9:P9" si="1">K15</f>
        <v>13555874.560000001</v>
      </c>
      <c r="L9" s="8">
        <f t="shared" si="1"/>
        <v>0</v>
      </c>
      <c r="M9" s="8">
        <f t="shared" si="1"/>
        <v>13775032.4</v>
      </c>
      <c r="N9" s="8">
        <f t="shared" si="1"/>
        <v>13243394.560000001</v>
      </c>
      <c r="O9" s="8">
        <f t="shared" si="1"/>
        <v>0</v>
      </c>
      <c r="P9" s="8">
        <f t="shared" si="1"/>
        <v>6863371.2000000002</v>
      </c>
      <c r="Q9" s="41">
        <f t="shared" ref="Q9:Q72" si="2">P9/M9</f>
        <v>0.49824719105560872</v>
      </c>
    </row>
    <row r="10" spans="1:17" ht="64.5" customHeight="1" x14ac:dyDescent="0.2">
      <c r="A10" s="15" t="s">
        <v>318</v>
      </c>
      <c r="B10" s="7" t="s">
        <v>20</v>
      </c>
      <c r="C10" s="7" t="s">
        <v>9</v>
      </c>
      <c r="D10" s="7" t="s">
        <v>22</v>
      </c>
      <c r="E10" s="3" t="s">
        <v>0</v>
      </c>
      <c r="F10" s="3" t="s">
        <v>0</v>
      </c>
      <c r="G10" s="3" t="s">
        <v>0</v>
      </c>
      <c r="H10" s="8">
        <v>0</v>
      </c>
      <c r="I10" s="8"/>
      <c r="J10" s="8">
        <v>0</v>
      </c>
      <c r="K10" s="8">
        <v>6656724.75</v>
      </c>
      <c r="L10" s="8"/>
      <c r="M10" s="8">
        <v>0</v>
      </c>
      <c r="N10" s="25">
        <v>0</v>
      </c>
      <c r="O10" s="30"/>
      <c r="P10" s="36">
        <v>0</v>
      </c>
      <c r="Q10" s="41">
        <v>0</v>
      </c>
    </row>
    <row r="11" spans="1:17" ht="32.25" customHeight="1" x14ac:dyDescent="0.2">
      <c r="A11" s="6" t="s">
        <v>23</v>
      </c>
      <c r="B11" s="7" t="s">
        <v>20</v>
      </c>
      <c r="C11" s="7" t="s">
        <v>9</v>
      </c>
      <c r="D11" s="7" t="s">
        <v>22</v>
      </c>
      <c r="E11" s="7" t="s">
        <v>24</v>
      </c>
      <c r="F11" s="9" t="s">
        <v>0</v>
      </c>
      <c r="G11" s="9" t="s">
        <v>0</v>
      </c>
      <c r="H11" s="8">
        <v>0</v>
      </c>
      <c r="I11" s="8"/>
      <c r="J11" s="8">
        <v>0</v>
      </c>
      <c r="K11" s="8">
        <v>6656724.75</v>
      </c>
      <c r="L11" s="8"/>
      <c r="M11" s="8">
        <v>0</v>
      </c>
      <c r="N11" s="25">
        <v>0</v>
      </c>
      <c r="O11" s="30"/>
      <c r="P11" s="36">
        <v>0</v>
      </c>
      <c r="Q11" s="41">
        <v>0</v>
      </c>
    </row>
    <row r="12" spans="1:17" ht="176.45" hidden="1" customHeight="1" x14ac:dyDescent="0.2">
      <c r="A12" s="10" t="s">
        <v>25</v>
      </c>
      <c r="B12" s="5" t="s">
        <v>20</v>
      </c>
      <c r="C12" s="5" t="s">
        <v>9</v>
      </c>
      <c r="D12" s="5" t="s">
        <v>22</v>
      </c>
      <c r="E12" s="5" t="s">
        <v>24</v>
      </c>
      <c r="F12" s="5" t="s">
        <v>26</v>
      </c>
      <c r="G12" s="11" t="s">
        <v>0</v>
      </c>
      <c r="H12" s="12">
        <v>0</v>
      </c>
      <c r="I12" s="12"/>
      <c r="J12" s="12">
        <v>0</v>
      </c>
      <c r="K12" s="12">
        <v>6656724.75</v>
      </c>
      <c r="L12" s="12"/>
      <c r="M12" s="12">
        <v>0</v>
      </c>
      <c r="N12" s="26">
        <v>0</v>
      </c>
      <c r="O12" s="30"/>
      <c r="P12" s="37">
        <v>0</v>
      </c>
      <c r="Q12" s="42">
        <v>0</v>
      </c>
    </row>
    <row r="13" spans="1:17" ht="64.5" hidden="1" customHeight="1" x14ac:dyDescent="0.2">
      <c r="A13" s="10" t="s">
        <v>27</v>
      </c>
      <c r="B13" s="5" t="s">
        <v>20</v>
      </c>
      <c r="C13" s="5" t="s">
        <v>9</v>
      </c>
      <c r="D13" s="5" t="s">
        <v>22</v>
      </c>
      <c r="E13" s="5" t="s">
        <v>24</v>
      </c>
      <c r="F13" s="5" t="s">
        <v>26</v>
      </c>
      <c r="G13" s="5" t="s">
        <v>28</v>
      </c>
      <c r="H13" s="12">
        <v>0</v>
      </c>
      <c r="I13" s="12"/>
      <c r="J13" s="12">
        <v>0</v>
      </c>
      <c r="K13" s="12">
        <v>6656724.75</v>
      </c>
      <c r="L13" s="12"/>
      <c r="M13" s="12">
        <v>0</v>
      </c>
      <c r="N13" s="26">
        <v>0</v>
      </c>
      <c r="O13" s="30"/>
      <c r="P13" s="37">
        <v>0</v>
      </c>
      <c r="Q13" s="42">
        <v>0</v>
      </c>
    </row>
    <row r="14" spans="1:17" ht="32.25" hidden="1" customHeight="1" x14ac:dyDescent="0.2">
      <c r="A14" s="10" t="s">
        <v>29</v>
      </c>
      <c r="B14" s="5" t="s">
        <v>20</v>
      </c>
      <c r="C14" s="5" t="s">
        <v>9</v>
      </c>
      <c r="D14" s="5" t="s">
        <v>22</v>
      </c>
      <c r="E14" s="5" t="s">
        <v>24</v>
      </c>
      <c r="F14" s="5" t="s">
        <v>26</v>
      </c>
      <c r="G14" s="5" t="s">
        <v>30</v>
      </c>
      <c r="H14" s="12">
        <v>0</v>
      </c>
      <c r="I14" s="12"/>
      <c r="J14" s="12">
        <v>0</v>
      </c>
      <c r="K14" s="12">
        <v>6656724.75</v>
      </c>
      <c r="L14" s="12"/>
      <c r="M14" s="12">
        <v>0</v>
      </c>
      <c r="N14" s="26">
        <v>0</v>
      </c>
      <c r="O14" s="30"/>
      <c r="P14" s="37">
        <v>0</v>
      </c>
      <c r="Q14" s="42">
        <v>0</v>
      </c>
    </row>
    <row r="15" spans="1:17" ht="48.95" customHeight="1" x14ac:dyDescent="0.2">
      <c r="A15" s="6" t="s">
        <v>31</v>
      </c>
      <c r="B15" s="7" t="s">
        <v>20</v>
      </c>
      <c r="C15" s="7" t="s">
        <v>9</v>
      </c>
      <c r="D15" s="7" t="s">
        <v>32</v>
      </c>
      <c r="E15" s="3" t="s">
        <v>0</v>
      </c>
      <c r="F15" s="3" t="s">
        <v>0</v>
      </c>
      <c r="G15" s="3" t="s">
        <v>0</v>
      </c>
      <c r="H15" s="8">
        <v>13775032.4</v>
      </c>
      <c r="I15" s="8"/>
      <c r="J15" s="8">
        <f>J16</f>
        <v>13775032.4</v>
      </c>
      <c r="K15" s="8">
        <v>13555874.560000001</v>
      </c>
      <c r="L15" s="8"/>
      <c r="M15" s="8">
        <f>M16</f>
        <v>13775032.4</v>
      </c>
      <c r="N15" s="8">
        <f t="shared" ref="N15:P15" si="3">N16</f>
        <v>13243394.560000001</v>
      </c>
      <c r="O15" s="8">
        <f t="shared" si="3"/>
        <v>0</v>
      </c>
      <c r="P15" s="8">
        <f t="shared" si="3"/>
        <v>6863371.2000000002</v>
      </c>
      <c r="Q15" s="41">
        <f t="shared" si="2"/>
        <v>0.49824719105560872</v>
      </c>
    </row>
    <row r="16" spans="1:17" ht="32.25" customHeight="1" x14ac:dyDescent="0.2">
      <c r="A16" s="6" t="s">
        <v>23</v>
      </c>
      <c r="B16" s="7" t="s">
        <v>20</v>
      </c>
      <c r="C16" s="7" t="s">
        <v>9</v>
      </c>
      <c r="D16" s="7" t="s">
        <v>32</v>
      </c>
      <c r="E16" s="7" t="s">
        <v>24</v>
      </c>
      <c r="F16" s="9" t="s">
        <v>0</v>
      </c>
      <c r="G16" s="9" t="s">
        <v>0</v>
      </c>
      <c r="H16" s="8">
        <v>13775032.4</v>
      </c>
      <c r="I16" s="8"/>
      <c r="J16" s="8">
        <f>J17+J20+J23</f>
        <v>13775032.4</v>
      </c>
      <c r="K16" s="8">
        <v>13555874.560000001</v>
      </c>
      <c r="L16" s="8"/>
      <c r="M16" s="8">
        <f>M17+M23+M20</f>
        <v>13775032.4</v>
      </c>
      <c r="N16" s="8">
        <f t="shared" ref="N16:P16" si="4">N17+N23+N20</f>
        <v>13243394.560000001</v>
      </c>
      <c r="O16" s="8">
        <f t="shared" si="4"/>
        <v>0</v>
      </c>
      <c r="P16" s="8">
        <f t="shared" si="4"/>
        <v>6863371.2000000002</v>
      </c>
      <c r="Q16" s="41">
        <f t="shared" si="2"/>
        <v>0.49824719105560872</v>
      </c>
    </row>
    <row r="17" spans="1:17" ht="255.95" customHeight="1" x14ac:dyDescent="0.2">
      <c r="A17" s="10" t="s">
        <v>33</v>
      </c>
      <c r="B17" s="5" t="s">
        <v>20</v>
      </c>
      <c r="C17" s="5" t="s">
        <v>9</v>
      </c>
      <c r="D17" s="5" t="s">
        <v>32</v>
      </c>
      <c r="E17" s="5" t="s">
        <v>24</v>
      </c>
      <c r="F17" s="5" t="s">
        <v>34</v>
      </c>
      <c r="G17" s="11" t="s">
        <v>0</v>
      </c>
      <c r="H17" s="12">
        <v>624960</v>
      </c>
      <c r="I17" s="12"/>
      <c r="J17" s="12">
        <f>J18</f>
        <v>624960</v>
      </c>
      <c r="K17" s="12">
        <v>624960</v>
      </c>
      <c r="L17" s="12"/>
      <c r="M17" s="12">
        <f>M18</f>
        <v>624960</v>
      </c>
      <c r="N17" s="26">
        <v>624960</v>
      </c>
      <c r="O17" s="30"/>
      <c r="P17" s="37">
        <f>P18</f>
        <v>348936</v>
      </c>
      <c r="Q17" s="42">
        <f t="shared" si="2"/>
        <v>0.55833333333333335</v>
      </c>
    </row>
    <row r="18" spans="1:17" ht="64.5" customHeight="1" x14ac:dyDescent="0.2">
      <c r="A18" s="10" t="s">
        <v>27</v>
      </c>
      <c r="B18" s="5" t="s">
        <v>20</v>
      </c>
      <c r="C18" s="5" t="s">
        <v>9</v>
      </c>
      <c r="D18" s="5" t="s">
        <v>32</v>
      </c>
      <c r="E18" s="5" t="s">
        <v>24</v>
      </c>
      <c r="F18" s="5" t="s">
        <v>34</v>
      </c>
      <c r="G18" s="5" t="s">
        <v>28</v>
      </c>
      <c r="H18" s="12">
        <v>624960</v>
      </c>
      <c r="I18" s="12"/>
      <c r="J18" s="12">
        <f>J19</f>
        <v>624960</v>
      </c>
      <c r="K18" s="12">
        <v>624960</v>
      </c>
      <c r="L18" s="12"/>
      <c r="M18" s="12">
        <f>M19</f>
        <v>624960</v>
      </c>
      <c r="N18" s="26">
        <v>624960</v>
      </c>
      <c r="O18" s="30"/>
      <c r="P18" s="37">
        <f>P19</f>
        <v>348936</v>
      </c>
      <c r="Q18" s="42">
        <f t="shared" si="2"/>
        <v>0.55833333333333335</v>
      </c>
    </row>
    <row r="19" spans="1:17" ht="32.25" customHeight="1" x14ac:dyDescent="0.2">
      <c r="A19" s="10" t="s">
        <v>29</v>
      </c>
      <c r="B19" s="5" t="s">
        <v>20</v>
      </c>
      <c r="C19" s="5" t="s">
        <v>9</v>
      </c>
      <c r="D19" s="5" t="s">
        <v>32</v>
      </c>
      <c r="E19" s="5" t="s">
        <v>24</v>
      </c>
      <c r="F19" s="5" t="s">
        <v>34</v>
      </c>
      <c r="G19" s="5" t="s">
        <v>30</v>
      </c>
      <c r="H19" s="12">
        <v>624960</v>
      </c>
      <c r="I19" s="12"/>
      <c r="J19" s="12">
        <v>624960</v>
      </c>
      <c r="K19" s="12">
        <v>624960</v>
      </c>
      <c r="L19" s="12"/>
      <c r="M19" s="12">
        <v>624960</v>
      </c>
      <c r="N19" s="26">
        <v>624960</v>
      </c>
      <c r="O19" s="30"/>
      <c r="P19" s="37">
        <v>348936</v>
      </c>
      <c r="Q19" s="42">
        <f t="shared" si="2"/>
        <v>0.55833333333333335</v>
      </c>
    </row>
    <row r="20" spans="1:17" ht="128.65" customHeight="1" x14ac:dyDescent="0.2">
      <c r="A20" s="10" t="s">
        <v>35</v>
      </c>
      <c r="B20" s="5" t="s">
        <v>20</v>
      </c>
      <c r="C20" s="5" t="s">
        <v>9</v>
      </c>
      <c r="D20" s="5" t="s">
        <v>32</v>
      </c>
      <c r="E20" s="5" t="s">
        <v>24</v>
      </c>
      <c r="F20" s="5" t="s">
        <v>36</v>
      </c>
      <c r="G20" s="11" t="s">
        <v>0</v>
      </c>
      <c r="H20" s="12">
        <v>1275832.3999999999</v>
      </c>
      <c r="I20" s="12"/>
      <c r="J20" s="12">
        <f>J21</f>
        <v>1275832.3999999999</v>
      </c>
      <c r="K20" s="12">
        <v>1369154.5600000001</v>
      </c>
      <c r="L20" s="12"/>
      <c r="M20" s="12">
        <f>M21</f>
        <v>1275832.3999999999</v>
      </c>
      <c r="N20" s="26">
        <v>1369154.5600000001</v>
      </c>
      <c r="O20" s="30"/>
      <c r="P20" s="37">
        <f>P21</f>
        <v>655435</v>
      </c>
      <c r="Q20" s="42">
        <f t="shared" si="2"/>
        <v>0.51373127065906155</v>
      </c>
    </row>
    <row r="21" spans="1:17" ht="64.5" customHeight="1" x14ac:dyDescent="0.2">
      <c r="A21" s="10" t="s">
        <v>27</v>
      </c>
      <c r="B21" s="5" t="s">
        <v>20</v>
      </c>
      <c r="C21" s="5" t="s">
        <v>9</v>
      </c>
      <c r="D21" s="5" t="s">
        <v>32</v>
      </c>
      <c r="E21" s="5" t="s">
        <v>24</v>
      </c>
      <c r="F21" s="5" t="s">
        <v>36</v>
      </c>
      <c r="G21" s="5" t="s">
        <v>28</v>
      </c>
      <c r="H21" s="12">
        <v>1275832.3999999999</v>
      </c>
      <c r="I21" s="12"/>
      <c r="J21" s="12">
        <f>J22</f>
        <v>1275832.3999999999</v>
      </c>
      <c r="K21" s="12">
        <v>1369154.5600000001</v>
      </c>
      <c r="L21" s="12"/>
      <c r="M21" s="12">
        <f>M22</f>
        <v>1275832.3999999999</v>
      </c>
      <c r="N21" s="26">
        <v>1369154.5600000001</v>
      </c>
      <c r="O21" s="30"/>
      <c r="P21" s="37">
        <f>P22</f>
        <v>655435</v>
      </c>
      <c r="Q21" s="42">
        <f t="shared" si="2"/>
        <v>0.51373127065906155</v>
      </c>
    </row>
    <row r="22" spans="1:17" ht="32.25" customHeight="1" x14ac:dyDescent="0.2">
      <c r="A22" s="10" t="s">
        <v>29</v>
      </c>
      <c r="B22" s="5" t="s">
        <v>20</v>
      </c>
      <c r="C22" s="5" t="s">
        <v>9</v>
      </c>
      <c r="D22" s="5" t="s">
        <v>32</v>
      </c>
      <c r="E22" s="5" t="s">
        <v>24</v>
      </c>
      <c r="F22" s="5" t="s">
        <v>36</v>
      </c>
      <c r="G22" s="5" t="s">
        <v>30</v>
      </c>
      <c r="H22" s="12">
        <v>1275832.3999999999</v>
      </c>
      <c r="I22" s="12"/>
      <c r="J22" s="12">
        <v>1275832.3999999999</v>
      </c>
      <c r="K22" s="12">
        <v>1369154.5600000001</v>
      </c>
      <c r="L22" s="12"/>
      <c r="M22" s="12">
        <v>1275832.3999999999</v>
      </c>
      <c r="N22" s="26">
        <v>1369154.5600000001</v>
      </c>
      <c r="O22" s="30"/>
      <c r="P22" s="37">
        <v>655435</v>
      </c>
      <c r="Q22" s="42">
        <f t="shared" si="2"/>
        <v>0.51373127065906155</v>
      </c>
    </row>
    <row r="23" spans="1:17" ht="192" customHeight="1" x14ac:dyDescent="0.2">
      <c r="A23" s="10" t="s">
        <v>37</v>
      </c>
      <c r="B23" s="5" t="s">
        <v>20</v>
      </c>
      <c r="C23" s="5" t="s">
        <v>9</v>
      </c>
      <c r="D23" s="5" t="s">
        <v>32</v>
      </c>
      <c r="E23" s="5" t="s">
        <v>24</v>
      </c>
      <c r="F23" s="5" t="s">
        <v>38</v>
      </c>
      <c r="G23" s="11" t="s">
        <v>0</v>
      </c>
      <c r="H23" s="12">
        <v>11874240</v>
      </c>
      <c r="I23" s="12"/>
      <c r="J23" s="12">
        <f>J24</f>
        <v>11874240</v>
      </c>
      <c r="K23" s="12">
        <v>11561760</v>
      </c>
      <c r="L23" s="12"/>
      <c r="M23" s="12">
        <f>M24</f>
        <v>11874240</v>
      </c>
      <c r="N23" s="26">
        <v>11249280</v>
      </c>
      <c r="O23" s="30"/>
      <c r="P23" s="37">
        <f>P24</f>
        <v>5859000.2000000002</v>
      </c>
      <c r="Q23" s="42">
        <f t="shared" si="2"/>
        <v>0.49342106947476216</v>
      </c>
    </row>
    <row r="24" spans="1:17" ht="64.5" customHeight="1" x14ac:dyDescent="0.2">
      <c r="A24" s="10" t="s">
        <v>27</v>
      </c>
      <c r="B24" s="5" t="s">
        <v>20</v>
      </c>
      <c r="C24" s="5" t="s">
        <v>9</v>
      </c>
      <c r="D24" s="5" t="s">
        <v>32</v>
      </c>
      <c r="E24" s="5" t="s">
        <v>24</v>
      </c>
      <c r="F24" s="5" t="s">
        <v>38</v>
      </c>
      <c r="G24" s="5" t="s">
        <v>28</v>
      </c>
      <c r="H24" s="12">
        <v>11874240</v>
      </c>
      <c r="I24" s="12"/>
      <c r="J24" s="12">
        <f>J25</f>
        <v>11874240</v>
      </c>
      <c r="K24" s="12">
        <v>11561760</v>
      </c>
      <c r="L24" s="12"/>
      <c r="M24" s="12">
        <f>M25</f>
        <v>11874240</v>
      </c>
      <c r="N24" s="26">
        <v>11249280</v>
      </c>
      <c r="O24" s="30"/>
      <c r="P24" s="37">
        <f>P25</f>
        <v>5859000.2000000002</v>
      </c>
      <c r="Q24" s="42">
        <f t="shared" si="2"/>
        <v>0.49342106947476216</v>
      </c>
    </row>
    <row r="25" spans="1:17" ht="32.25" customHeight="1" x14ac:dyDescent="0.2">
      <c r="A25" s="10" t="s">
        <v>29</v>
      </c>
      <c r="B25" s="5" t="s">
        <v>20</v>
      </c>
      <c r="C25" s="5" t="s">
        <v>9</v>
      </c>
      <c r="D25" s="5" t="s">
        <v>32</v>
      </c>
      <c r="E25" s="5" t="s">
        <v>24</v>
      </c>
      <c r="F25" s="5" t="s">
        <v>38</v>
      </c>
      <c r="G25" s="5" t="s">
        <v>30</v>
      </c>
      <c r="H25" s="12">
        <v>11874240</v>
      </c>
      <c r="I25" s="12"/>
      <c r="J25" s="12">
        <v>11874240</v>
      </c>
      <c r="K25" s="12">
        <v>11561760</v>
      </c>
      <c r="L25" s="12"/>
      <c r="M25" s="12">
        <v>11874240</v>
      </c>
      <c r="N25" s="26">
        <v>11249280</v>
      </c>
      <c r="O25" s="30"/>
      <c r="P25" s="37">
        <v>5859000.2000000002</v>
      </c>
      <c r="Q25" s="42">
        <f t="shared" si="2"/>
        <v>0.49342106947476216</v>
      </c>
    </row>
    <row r="26" spans="1:17" ht="48.95" customHeight="1" x14ac:dyDescent="0.2">
      <c r="A26" s="6" t="s">
        <v>39</v>
      </c>
      <c r="B26" s="7" t="s">
        <v>20</v>
      </c>
      <c r="C26" s="7" t="s">
        <v>10</v>
      </c>
      <c r="D26" s="7" t="s">
        <v>0</v>
      </c>
      <c r="E26" s="3" t="s">
        <v>0</v>
      </c>
      <c r="F26" s="3" t="s">
        <v>0</v>
      </c>
      <c r="G26" s="3" t="s">
        <v>0</v>
      </c>
      <c r="H26" s="8">
        <v>3043262.19</v>
      </c>
      <c r="I26" s="8">
        <v>7693668.9800000004</v>
      </c>
      <c r="J26" s="8">
        <f>J27+J32+J37</f>
        <v>10736931.17</v>
      </c>
      <c r="K26" s="8">
        <f t="shared" ref="K26:M26" si="5">K27+K32+K37</f>
        <v>22268308.219999999</v>
      </c>
      <c r="L26" s="8">
        <f t="shared" si="5"/>
        <v>0</v>
      </c>
      <c r="M26" s="8">
        <f t="shared" si="5"/>
        <v>10736931.17</v>
      </c>
      <c r="N26" s="8">
        <f t="shared" ref="N26" si="6">N27+N32+N37</f>
        <v>3214762.17</v>
      </c>
      <c r="O26" s="8">
        <f t="shared" ref="O26" si="7">O27+O32+O37</f>
        <v>0</v>
      </c>
      <c r="P26" s="8">
        <f t="shared" ref="P26" si="8">P27+P32+P37</f>
        <v>7611030.2599999998</v>
      </c>
      <c r="Q26" s="41">
        <f t="shared" si="2"/>
        <v>0.70886458518668138</v>
      </c>
    </row>
    <row r="27" spans="1:17" ht="64.5" customHeight="1" x14ac:dyDescent="0.2">
      <c r="A27" s="6" t="s">
        <v>40</v>
      </c>
      <c r="B27" s="7" t="s">
        <v>20</v>
      </c>
      <c r="C27" s="7" t="s">
        <v>10</v>
      </c>
      <c r="D27" s="7" t="s">
        <v>41</v>
      </c>
      <c r="E27" s="3" t="s">
        <v>0</v>
      </c>
      <c r="F27" s="3" t="s">
        <v>0</v>
      </c>
      <c r="G27" s="3" t="s">
        <v>0</v>
      </c>
      <c r="H27" s="8">
        <v>46086</v>
      </c>
      <c r="I27" s="8"/>
      <c r="J27" s="8">
        <f>J28</f>
        <v>46086</v>
      </c>
      <c r="K27" s="8">
        <v>46086</v>
      </c>
      <c r="L27" s="8"/>
      <c r="M27" s="8">
        <f>M28</f>
        <v>46086</v>
      </c>
      <c r="N27" s="25">
        <v>46086</v>
      </c>
      <c r="O27" s="30"/>
      <c r="P27" s="36">
        <f>P28</f>
        <v>0</v>
      </c>
      <c r="Q27" s="41">
        <f t="shared" si="2"/>
        <v>0</v>
      </c>
    </row>
    <row r="28" spans="1:17" ht="32.25" customHeight="1" x14ac:dyDescent="0.2">
      <c r="A28" s="6" t="s">
        <v>23</v>
      </c>
      <c r="B28" s="7" t="s">
        <v>20</v>
      </c>
      <c r="C28" s="7" t="s">
        <v>10</v>
      </c>
      <c r="D28" s="7" t="s">
        <v>41</v>
      </c>
      <c r="E28" s="7" t="s">
        <v>24</v>
      </c>
      <c r="F28" s="9" t="s">
        <v>0</v>
      </c>
      <c r="G28" s="9" t="s">
        <v>0</v>
      </c>
      <c r="H28" s="8">
        <v>46086</v>
      </c>
      <c r="I28" s="8"/>
      <c r="J28" s="8">
        <f>J29</f>
        <v>46086</v>
      </c>
      <c r="K28" s="8">
        <f t="shared" ref="K28:M28" si="9">K29</f>
        <v>46086</v>
      </c>
      <c r="L28" s="8">
        <f t="shared" si="9"/>
        <v>0</v>
      </c>
      <c r="M28" s="8">
        <f t="shared" si="9"/>
        <v>46086</v>
      </c>
      <c r="N28" s="8">
        <f t="shared" ref="N28" si="10">N29</f>
        <v>46086</v>
      </c>
      <c r="O28" s="8">
        <f t="shared" ref="O28" si="11">O29</f>
        <v>0</v>
      </c>
      <c r="P28" s="8">
        <f t="shared" ref="P28" si="12">P29</f>
        <v>0</v>
      </c>
      <c r="Q28" s="41">
        <f t="shared" si="2"/>
        <v>0</v>
      </c>
    </row>
    <row r="29" spans="1:17" ht="208.35" customHeight="1" x14ac:dyDescent="0.2">
      <c r="A29" s="10" t="s">
        <v>42</v>
      </c>
      <c r="B29" s="5" t="s">
        <v>20</v>
      </c>
      <c r="C29" s="5" t="s">
        <v>10</v>
      </c>
      <c r="D29" s="5" t="s">
        <v>41</v>
      </c>
      <c r="E29" s="5" t="s">
        <v>24</v>
      </c>
      <c r="F29" s="5" t="s">
        <v>43</v>
      </c>
      <c r="G29" s="11" t="s">
        <v>0</v>
      </c>
      <c r="H29" s="12">
        <v>46086</v>
      </c>
      <c r="I29" s="12"/>
      <c r="J29" s="12">
        <f>J30</f>
        <v>46086</v>
      </c>
      <c r="K29" s="12">
        <v>46086</v>
      </c>
      <c r="L29" s="12"/>
      <c r="M29" s="12">
        <f>M30</f>
        <v>46086</v>
      </c>
      <c r="N29" s="26">
        <v>46086</v>
      </c>
      <c r="O29" s="30"/>
      <c r="P29" s="37">
        <f>P30</f>
        <v>0</v>
      </c>
      <c r="Q29" s="42">
        <f t="shared" si="2"/>
        <v>0</v>
      </c>
    </row>
    <row r="30" spans="1:17" ht="48.95" customHeight="1" x14ac:dyDescent="0.2">
      <c r="A30" s="10" t="s">
        <v>44</v>
      </c>
      <c r="B30" s="5" t="s">
        <v>20</v>
      </c>
      <c r="C30" s="5" t="s">
        <v>10</v>
      </c>
      <c r="D30" s="5" t="s">
        <v>41</v>
      </c>
      <c r="E30" s="5" t="s">
        <v>24</v>
      </c>
      <c r="F30" s="5" t="s">
        <v>43</v>
      </c>
      <c r="G30" s="5" t="s">
        <v>45</v>
      </c>
      <c r="H30" s="12">
        <v>46086</v>
      </c>
      <c r="I30" s="12"/>
      <c r="J30" s="12">
        <f>J31</f>
        <v>46086</v>
      </c>
      <c r="K30" s="12">
        <v>46086</v>
      </c>
      <c r="L30" s="12"/>
      <c r="M30" s="12">
        <f>M31</f>
        <v>46086</v>
      </c>
      <c r="N30" s="26">
        <v>46086</v>
      </c>
      <c r="O30" s="30"/>
      <c r="P30" s="37">
        <f>P31</f>
        <v>0</v>
      </c>
      <c r="Q30" s="42">
        <f t="shared" si="2"/>
        <v>0</v>
      </c>
    </row>
    <row r="31" spans="1:17" ht="64.5" customHeight="1" x14ac:dyDescent="0.2">
      <c r="A31" s="10" t="s">
        <v>46</v>
      </c>
      <c r="B31" s="5" t="s">
        <v>20</v>
      </c>
      <c r="C31" s="5" t="s">
        <v>10</v>
      </c>
      <c r="D31" s="5" t="s">
        <v>41</v>
      </c>
      <c r="E31" s="5" t="s">
        <v>24</v>
      </c>
      <c r="F31" s="5" t="s">
        <v>43</v>
      </c>
      <c r="G31" s="5" t="s">
        <v>47</v>
      </c>
      <c r="H31" s="12">
        <v>46086</v>
      </c>
      <c r="I31" s="12"/>
      <c r="J31" s="12">
        <v>46086</v>
      </c>
      <c r="K31" s="12">
        <v>46086</v>
      </c>
      <c r="L31" s="12"/>
      <c r="M31" s="12">
        <v>46086</v>
      </c>
      <c r="N31" s="26">
        <v>46086</v>
      </c>
      <c r="O31" s="30"/>
      <c r="P31" s="37">
        <v>0</v>
      </c>
      <c r="Q31" s="42">
        <f t="shared" si="2"/>
        <v>0</v>
      </c>
    </row>
    <row r="32" spans="1:17" ht="57.75" customHeight="1" x14ac:dyDescent="0.2">
      <c r="A32" s="15" t="s">
        <v>301</v>
      </c>
      <c r="B32" s="7" t="s">
        <v>20</v>
      </c>
      <c r="C32" s="7" t="s">
        <v>10</v>
      </c>
      <c r="D32" s="7">
        <v>11</v>
      </c>
      <c r="E32" s="3" t="s">
        <v>0</v>
      </c>
      <c r="F32" s="5"/>
      <c r="G32" s="5"/>
      <c r="H32" s="17"/>
      <c r="I32" s="17">
        <v>7693668.9800000004</v>
      </c>
      <c r="J32" s="17">
        <f>J33</f>
        <v>7693668.9800000004</v>
      </c>
      <c r="K32" s="17">
        <v>0</v>
      </c>
      <c r="L32" s="17"/>
      <c r="M32" s="17">
        <f>M33</f>
        <v>7693668.9800000004</v>
      </c>
      <c r="N32" s="17">
        <f t="shared" ref="N32:P32" si="13">N33</f>
        <v>0</v>
      </c>
      <c r="O32" s="17">
        <f t="shared" si="13"/>
        <v>0</v>
      </c>
      <c r="P32" s="17">
        <f t="shared" si="13"/>
        <v>7611030.2599999998</v>
      </c>
      <c r="Q32" s="41">
        <f t="shared" si="2"/>
        <v>0.98925886723033918</v>
      </c>
    </row>
    <row r="33" spans="1:17" ht="47.25" customHeight="1" x14ac:dyDescent="0.2">
      <c r="A33" s="6" t="s">
        <v>23</v>
      </c>
      <c r="B33" s="7" t="s">
        <v>20</v>
      </c>
      <c r="C33" s="7" t="s">
        <v>10</v>
      </c>
      <c r="D33" s="7">
        <v>11</v>
      </c>
      <c r="E33" s="7" t="s">
        <v>24</v>
      </c>
      <c r="F33" s="5"/>
      <c r="G33" s="5"/>
      <c r="H33" s="17"/>
      <c r="I33" s="17">
        <v>7693668.9800000004</v>
      </c>
      <c r="J33" s="17">
        <f>J34</f>
        <v>7693668.9800000004</v>
      </c>
      <c r="K33" s="17">
        <v>0</v>
      </c>
      <c r="L33" s="17"/>
      <c r="M33" s="17">
        <f>M34</f>
        <v>7693668.9800000004</v>
      </c>
      <c r="N33" s="27">
        <v>0</v>
      </c>
      <c r="O33" s="30"/>
      <c r="P33" s="38">
        <f>P34</f>
        <v>7611030.2599999998</v>
      </c>
      <c r="Q33" s="41">
        <f t="shared" si="2"/>
        <v>0.98925886723033918</v>
      </c>
    </row>
    <row r="34" spans="1:17" ht="64.5" customHeight="1" x14ac:dyDescent="0.2">
      <c r="A34" s="16" t="s">
        <v>302</v>
      </c>
      <c r="B34" s="5" t="s">
        <v>20</v>
      </c>
      <c r="C34" s="5" t="s">
        <v>10</v>
      </c>
      <c r="D34" s="5">
        <v>11</v>
      </c>
      <c r="E34" s="5" t="s">
        <v>24</v>
      </c>
      <c r="F34" s="14" t="s">
        <v>303</v>
      </c>
      <c r="G34" s="11" t="s">
        <v>0</v>
      </c>
      <c r="H34" s="12"/>
      <c r="I34" s="12">
        <v>7693668.9800000004</v>
      </c>
      <c r="J34" s="12">
        <f>J35</f>
        <v>7693668.9800000004</v>
      </c>
      <c r="K34" s="12">
        <v>0</v>
      </c>
      <c r="L34" s="12"/>
      <c r="M34" s="12">
        <f>M35</f>
        <v>7693668.9800000004</v>
      </c>
      <c r="N34" s="26">
        <v>0</v>
      </c>
      <c r="O34" s="30"/>
      <c r="P34" s="37">
        <f>P35</f>
        <v>7611030.2599999998</v>
      </c>
      <c r="Q34" s="42">
        <f t="shared" si="2"/>
        <v>0.98925886723033918</v>
      </c>
    </row>
    <row r="35" spans="1:17" ht="64.5" customHeight="1" x14ac:dyDescent="0.2">
      <c r="A35" s="10" t="s">
        <v>248</v>
      </c>
      <c r="B35" s="5" t="s">
        <v>20</v>
      </c>
      <c r="C35" s="5" t="s">
        <v>10</v>
      </c>
      <c r="D35" s="5">
        <v>11</v>
      </c>
      <c r="E35" s="5" t="s">
        <v>24</v>
      </c>
      <c r="F35" s="14" t="s">
        <v>303</v>
      </c>
      <c r="G35" s="5">
        <v>400</v>
      </c>
      <c r="H35" s="12"/>
      <c r="I35" s="12">
        <v>7693668.9800000004</v>
      </c>
      <c r="J35" s="12">
        <f>J36</f>
        <v>7693668.9800000004</v>
      </c>
      <c r="K35" s="12">
        <v>0</v>
      </c>
      <c r="L35" s="12"/>
      <c r="M35" s="12">
        <f>M36</f>
        <v>7693668.9800000004</v>
      </c>
      <c r="N35" s="26">
        <v>0</v>
      </c>
      <c r="O35" s="30"/>
      <c r="P35" s="37">
        <f>P36</f>
        <v>7611030.2599999998</v>
      </c>
      <c r="Q35" s="42">
        <f t="shared" si="2"/>
        <v>0.98925886723033918</v>
      </c>
    </row>
    <row r="36" spans="1:17" ht="43.5" customHeight="1" x14ac:dyDescent="0.2">
      <c r="A36" s="10" t="s">
        <v>250</v>
      </c>
      <c r="B36" s="5" t="s">
        <v>20</v>
      </c>
      <c r="C36" s="5" t="s">
        <v>10</v>
      </c>
      <c r="D36" s="5">
        <v>11</v>
      </c>
      <c r="E36" s="5" t="s">
        <v>24</v>
      </c>
      <c r="F36" s="14" t="s">
        <v>303</v>
      </c>
      <c r="G36" s="5">
        <v>410</v>
      </c>
      <c r="H36" s="12"/>
      <c r="I36" s="12">
        <v>7693668.9800000004</v>
      </c>
      <c r="J36" s="12">
        <v>7693668.9800000004</v>
      </c>
      <c r="K36" s="12">
        <v>0</v>
      </c>
      <c r="L36" s="12"/>
      <c r="M36" s="12">
        <v>7693668.9800000004</v>
      </c>
      <c r="N36" s="26">
        <v>0</v>
      </c>
      <c r="O36" s="30"/>
      <c r="P36" s="37">
        <v>7611030.2599999998</v>
      </c>
      <c r="Q36" s="42">
        <f t="shared" si="2"/>
        <v>0.98925886723033918</v>
      </c>
    </row>
    <row r="37" spans="1:17" ht="32.25" customHeight="1" x14ac:dyDescent="0.2">
      <c r="A37" s="6" t="s">
        <v>48</v>
      </c>
      <c r="B37" s="7" t="s">
        <v>20</v>
      </c>
      <c r="C37" s="7" t="s">
        <v>10</v>
      </c>
      <c r="D37" s="7" t="s">
        <v>49</v>
      </c>
      <c r="E37" s="3" t="s">
        <v>0</v>
      </c>
      <c r="F37" s="3" t="s">
        <v>0</v>
      </c>
      <c r="G37" s="3" t="s">
        <v>0</v>
      </c>
      <c r="H37" s="8">
        <v>2997176.19</v>
      </c>
      <c r="I37" s="8">
        <v>0</v>
      </c>
      <c r="J37" s="8">
        <f>J38</f>
        <v>2997176.19</v>
      </c>
      <c r="K37" s="8">
        <v>22222222.219999999</v>
      </c>
      <c r="L37" s="8"/>
      <c r="M37" s="8">
        <f>M38</f>
        <v>2997176.19</v>
      </c>
      <c r="N37" s="8">
        <f t="shared" ref="N37:P37" si="14">N38</f>
        <v>3168676.17</v>
      </c>
      <c r="O37" s="8">
        <f t="shared" si="14"/>
        <v>0</v>
      </c>
      <c r="P37" s="8">
        <f t="shared" si="14"/>
        <v>0</v>
      </c>
      <c r="Q37" s="41">
        <f t="shared" si="2"/>
        <v>0</v>
      </c>
    </row>
    <row r="38" spans="1:17" ht="32.25" customHeight="1" x14ac:dyDescent="0.2">
      <c r="A38" s="6" t="s">
        <v>23</v>
      </c>
      <c r="B38" s="7" t="s">
        <v>20</v>
      </c>
      <c r="C38" s="7" t="s">
        <v>10</v>
      </c>
      <c r="D38" s="7" t="s">
        <v>49</v>
      </c>
      <c r="E38" s="7" t="s">
        <v>24</v>
      </c>
      <c r="F38" s="9" t="s">
        <v>0</v>
      </c>
      <c r="G38" s="9" t="s">
        <v>0</v>
      </c>
      <c r="H38" s="8">
        <v>2997176.19</v>
      </c>
      <c r="I38" s="8">
        <v>0</v>
      </c>
      <c r="J38" s="8">
        <f>J39</f>
        <v>2997176.19</v>
      </c>
      <c r="K38" s="8">
        <v>22222222.219999999</v>
      </c>
      <c r="L38" s="8"/>
      <c r="M38" s="8">
        <f>M39</f>
        <v>2997176.19</v>
      </c>
      <c r="N38" s="25">
        <v>3168676.17</v>
      </c>
      <c r="O38" s="30"/>
      <c r="P38" s="36">
        <f>P39</f>
        <v>0</v>
      </c>
      <c r="Q38" s="41">
        <f t="shared" si="2"/>
        <v>0</v>
      </c>
    </row>
    <row r="39" spans="1:17" ht="48.95" customHeight="1" x14ac:dyDescent="0.2">
      <c r="A39" s="10" t="s">
        <v>50</v>
      </c>
      <c r="B39" s="5" t="s">
        <v>20</v>
      </c>
      <c r="C39" s="5" t="s">
        <v>10</v>
      </c>
      <c r="D39" s="5" t="s">
        <v>49</v>
      </c>
      <c r="E39" s="5" t="s">
        <v>24</v>
      </c>
      <c r="F39" s="5" t="s">
        <v>51</v>
      </c>
      <c r="G39" s="11" t="s">
        <v>0</v>
      </c>
      <c r="H39" s="12">
        <v>2997176.19</v>
      </c>
      <c r="I39" s="12">
        <v>0</v>
      </c>
      <c r="J39" s="12">
        <f>J40</f>
        <v>2997176.19</v>
      </c>
      <c r="K39" s="12">
        <v>0</v>
      </c>
      <c r="L39" s="12"/>
      <c r="M39" s="12">
        <f>M40</f>
        <v>2997176.19</v>
      </c>
      <c r="N39" s="26">
        <v>3168676.17</v>
      </c>
      <c r="O39" s="30"/>
      <c r="P39" s="37">
        <f>P40</f>
        <v>0</v>
      </c>
      <c r="Q39" s="42">
        <f t="shared" si="2"/>
        <v>0</v>
      </c>
    </row>
    <row r="40" spans="1:17" ht="48.95" customHeight="1" x14ac:dyDescent="0.2">
      <c r="A40" s="10" t="s">
        <v>44</v>
      </c>
      <c r="B40" s="5" t="s">
        <v>20</v>
      </c>
      <c r="C40" s="5" t="s">
        <v>10</v>
      </c>
      <c r="D40" s="5" t="s">
        <v>49</v>
      </c>
      <c r="E40" s="5" t="s">
        <v>24</v>
      </c>
      <c r="F40" s="5" t="s">
        <v>51</v>
      </c>
      <c r="G40" s="5">
        <v>200</v>
      </c>
      <c r="H40" s="12"/>
      <c r="I40" s="12">
        <v>2997176.19</v>
      </c>
      <c r="J40" s="12">
        <f>J41</f>
        <v>2997176.19</v>
      </c>
      <c r="K40" s="12"/>
      <c r="L40" s="12"/>
      <c r="M40" s="12">
        <f>M41</f>
        <v>2997176.19</v>
      </c>
      <c r="N40" s="26"/>
      <c r="O40" s="12">
        <v>3168676.17</v>
      </c>
      <c r="P40" s="37">
        <f>P41</f>
        <v>0</v>
      </c>
      <c r="Q40" s="42">
        <f t="shared" si="2"/>
        <v>0</v>
      </c>
    </row>
    <row r="41" spans="1:17" ht="48.95" customHeight="1" x14ac:dyDescent="0.2">
      <c r="A41" s="10" t="s">
        <v>46</v>
      </c>
      <c r="B41" s="5" t="s">
        <v>20</v>
      </c>
      <c r="C41" s="5" t="s">
        <v>10</v>
      </c>
      <c r="D41" s="5" t="s">
        <v>49</v>
      </c>
      <c r="E41" s="5" t="s">
        <v>24</v>
      </c>
      <c r="F41" s="5" t="s">
        <v>51</v>
      </c>
      <c r="G41" s="5">
        <v>240</v>
      </c>
      <c r="H41" s="12"/>
      <c r="I41" s="12">
        <v>2997176.19</v>
      </c>
      <c r="J41" s="12">
        <v>2997176.19</v>
      </c>
      <c r="K41" s="12"/>
      <c r="L41" s="12"/>
      <c r="M41" s="12">
        <v>2997176.19</v>
      </c>
      <c r="N41" s="26"/>
      <c r="O41" s="12">
        <v>3168676.17</v>
      </c>
      <c r="P41" s="37">
        <v>0</v>
      </c>
      <c r="Q41" s="42">
        <f t="shared" si="2"/>
        <v>0</v>
      </c>
    </row>
    <row r="42" spans="1:17" ht="64.5" hidden="1" customHeight="1" x14ac:dyDescent="0.2">
      <c r="A42" s="10" t="s">
        <v>27</v>
      </c>
      <c r="B42" s="5" t="s">
        <v>20</v>
      </c>
      <c r="C42" s="5" t="s">
        <v>10</v>
      </c>
      <c r="D42" s="5" t="s">
        <v>49</v>
      </c>
      <c r="E42" s="5" t="s">
        <v>24</v>
      </c>
      <c r="F42" s="5" t="s">
        <v>51</v>
      </c>
      <c r="G42" s="5" t="s">
        <v>28</v>
      </c>
      <c r="H42" s="12">
        <v>2997176.19</v>
      </c>
      <c r="I42" s="12">
        <v>-2997176.19</v>
      </c>
      <c r="J42" s="12">
        <v>0</v>
      </c>
      <c r="K42" s="12">
        <v>0</v>
      </c>
      <c r="L42" s="12"/>
      <c r="M42" s="12">
        <v>0</v>
      </c>
      <c r="N42" s="26">
        <v>3168676.17</v>
      </c>
      <c r="O42" s="12">
        <v>-3168676.17</v>
      </c>
      <c r="P42" s="37">
        <v>0</v>
      </c>
      <c r="Q42" s="42">
        <v>0</v>
      </c>
    </row>
    <row r="43" spans="1:17" ht="32.25" hidden="1" customHeight="1" x14ac:dyDescent="0.2">
      <c r="A43" s="10" t="s">
        <v>29</v>
      </c>
      <c r="B43" s="5" t="s">
        <v>20</v>
      </c>
      <c r="C43" s="5" t="s">
        <v>10</v>
      </c>
      <c r="D43" s="5" t="s">
        <v>49</v>
      </c>
      <c r="E43" s="5" t="s">
        <v>24</v>
      </c>
      <c r="F43" s="5" t="s">
        <v>51</v>
      </c>
      <c r="G43" s="5" t="s">
        <v>30</v>
      </c>
      <c r="H43" s="12">
        <v>2997176.19</v>
      </c>
      <c r="I43" s="12">
        <v>-2997176.19</v>
      </c>
      <c r="J43" s="12">
        <v>0</v>
      </c>
      <c r="K43" s="12">
        <v>0</v>
      </c>
      <c r="L43" s="12"/>
      <c r="M43" s="12">
        <v>0</v>
      </c>
      <c r="N43" s="26">
        <v>3168676.17</v>
      </c>
      <c r="O43" s="12">
        <v>-3168676.17</v>
      </c>
      <c r="P43" s="37">
        <v>0</v>
      </c>
      <c r="Q43" s="42">
        <v>0</v>
      </c>
    </row>
    <row r="44" spans="1:17" ht="48.95" hidden="1" customHeight="1" x14ac:dyDescent="0.2">
      <c r="A44" s="10" t="s">
        <v>52</v>
      </c>
      <c r="B44" s="5" t="s">
        <v>20</v>
      </c>
      <c r="C44" s="5" t="s">
        <v>10</v>
      </c>
      <c r="D44" s="5" t="s">
        <v>49</v>
      </c>
      <c r="E44" s="5" t="s">
        <v>24</v>
      </c>
      <c r="F44" s="5" t="s">
        <v>53</v>
      </c>
      <c r="G44" s="11" t="s">
        <v>0</v>
      </c>
      <c r="H44" s="12">
        <v>0</v>
      </c>
      <c r="I44" s="12"/>
      <c r="J44" s="12">
        <v>0</v>
      </c>
      <c r="K44" s="12">
        <v>22222222.219999999</v>
      </c>
      <c r="L44" s="12"/>
      <c r="M44" s="12">
        <v>0</v>
      </c>
      <c r="N44" s="26">
        <v>0</v>
      </c>
      <c r="O44" s="30"/>
      <c r="P44" s="37">
        <v>0</v>
      </c>
      <c r="Q44" s="42">
        <v>0</v>
      </c>
    </row>
    <row r="45" spans="1:17" ht="64.5" hidden="1" customHeight="1" x14ac:dyDescent="0.2">
      <c r="A45" s="10" t="s">
        <v>27</v>
      </c>
      <c r="B45" s="5" t="s">
        <v>20</v>
      </c>
      <c r="C45" s="5" t="s">
        <v>10</v>
      </c>
      <c r="D45" s="5" t="s">
        <v>49</v>
      </c>
      <c r="E45" s="5" t="s">
        <v>24</v>
      </c>
      <c r="F45" s="5" t="s">
        <v>53</v>
      </c>
      <c r="G45" s="5" t="s">
        <v>28</v>
      </c>
      <c r="H45" s="12">
        <v>0</v>
      </c>
      <c r="I45" s="12"/>
      <c r="J45" s="12">
        <v>0</v>
      </c>
      <c r="K45" s="12">
        <v>22222222.219999999</v>
      </c>
      <c r="L45" s="12"/>
      <c r="M45" s="12">
        <v>0</v>
      </c>
      <c r="N45" s="26">
        <v>0</v>
      </c>
      <c r="O45" s="30"/>
      <c r="P45" s="37">
        <v>0</v>
      </c>
      <c r="Q45" s="42">
        <v>0</v>
      </c>
    </row>
    <row r="46" spans="1:17" ht="32.25" hidden="1" customHeight="1" x14ac:dyDescent="0.2">
      <c r="A46" s="10" t="s">
        <v>29</v>
      </c>
      <c r="B46" s="5" t="s">
        <v>20</v>
      </c>
      <c r="C46" s="5" t="s">
        <v>10</v>
      </c>
      <c r="D46" s="5" t="s">
        <v>49</v>
      </c>
      <c r="E46" s="5" t="s">
        <v>24</v>
      </c>
      <c r="F46" s="5" t="s">
        <v>53</v>
      </c>
      <c r="G46" s="5" t="s">
        <v>30</v>
      </c>
      <c r="H46" s="12">
        <v>0</v>
      </c>
      <c r="I46" s="12"/>
      <c r="J46" s="12">
        <v>0</v>
      </c>
      <c r="K46" s="12">
        <v>22222222.219999999</v>
      </c>
      <c r="L46" s="12"/>
      <c r="M46" s="12">
        <v>0</v>
      </c>
      <c r="N46" s="26">
        <v>0</v>
      </c>
      <c r="O46" s="30"/>
      <c r="P46" s="37">
        <v>0</v>
      </c>
      <c r="Q46" s="42">
        <v>0</v>
      </c>
    </row>
    <row r="47" spans="1:17" ht="64.5" customHeight="1" x14ac:dyDescent="0.2">
      <c r="A47" s="6" t="s">
        <v>54</v>
      </c>
      <c r="B47" s="7" t="s">
        <v>20</v>
      </c>
      <c r="C47" s="7" t="s">
        <v>12</v>
      </c>
      <c r="D47" s="7" t="s">
        <v>0</v>
      </c>
      <c r="E47" s="3" t="s">
        <v>0</v>
      </c>
      <c r="F47" s="3" t="s">
        <v>0</v>
      </c>
      <c r="G47" s="3" t="s">
        <v>0</v>
      </c>
      <c r="H47" s="8">
        <v>622432374.46000004</v>
      </c>
      <c r="I47" s="8">
        <v>138081165.09</v>
      </c>
      <c r="J47" s="8">
        <f>J48+J66+J71+J86+J93+J103+J108+J115+J124+J129+J134+J163+J168+J173+J178+J198+J203+J210+J221+J231+J241+J252+J257+J262+J281+J298+J309+J319+J344+J349+J314</f>
        <v>760513539.54999995</v>
      </c>
      <c r="K47" s="8">
        <f t="shared" ref="K47:P47" si="15">K48+K66+K71+K86+K93+K103+K108+K115+K124+K129+K134+K163+K168+K173+K178+K198+K203+K210+K221+K231+K241+K252+K257+K262+K281+K298+K309+K319+K344+K349+K314</f>
        <v>574157386.14999998</v>
      </c>
      <c r="L47" s="8">
        <f t="shared" si="15"/>
        <v>0</v>
      </c>
      <c r="M47" s="8">
        <f t="shared" si="15"/>
        <v>760744594.41999996</v>
      </c>
      <c r="N47" s="8">
        <f t="shared" si="15"/>
        <v>579869118.63000011</v>
      </c>
      <c r="O47" s="8">
        <f t="shared" si="15"/>
        <v>66583</v>
      </c>
      <c r="P47" s="8">
        <f t="shared" si="15"/>
        <v>319503447.54000002</v>
      </c>
      <c r="Q47" s="41">
        <f t="shared" si="2"/>
        <v>0.41998779864297686</v>
      </c>
    </row>
    <row r="48" spans="1:17" ht="112.35" customHeight="1" x14ac:dyDescent="0.2">
      <c r="A48" s="6" t="s">
        <v>55</v>
      </c>
      <c r="B48" s="7" t="s">
        <v>20</v>
      </c>
      <c r="C48" s="7" t="s">
        <v>12</v>
      </c>
      <c r="D48" s="7" t="s">
        <v>20</v>
      </c>
      <c r="E48" s="3" t="s">
        <v>0</v>
      </c>
      <c r="F48" s="3" t="s">
        <v>0</v>
      </c>
      <c r="G48" s="3" t="s">
        <v>0</v>
      </c>
      <c r="H48" s="8">
        <v>29627940</v>
      </c>
      <c r="I48" s="8"/>
      <c r="J48" s="8">
        <f>J49</f>
        <v>29627940</v>
      </c>
      <c r="K48" s="8">
        <v>29627940</v>
      </c>
      <c r="L48" s="8"/>
      <c r="M48" s="8">
        <f>M49</f>
        <v>29627940</v>
      </c>
      <c r="N48" s="8">
        <f t="shared" ref="N48:P48" si="16">N49</f>
        <v>29627940</v>
      </c>
      <c r="O48" s="8">
        <f t="shared" si="16"/>
        <v>0</v>
      </c>
      <c r="P48" s="8">
        <f t="shared" si="16"/>
        <v>12250217.810000001</v>
      </c>
      <c r="Q48" s="41">
        <f t="shared" si="2"/>
        <v>0.41346842912467086</v>
      </c>
    </row>
    <row r="49" spans="1:17" ht="32.25" customHeight="1" x14ac:dyDescent="0.2">
      <c r="A49" s="6" t="s">
        <v>23</v>
      </c>
      <c r="B49" s="7" t="s">
        <v>20</v>
      </c>
      <c r="C49" s="7" t="s">
        <v>12</v>
      </c>
      <c r="D49" s="7" t="s">
        <v>20</v>
      </c>
      <c r="E49" s="7" t="s">
        <v>24</v>
      </c>
      <c r="F49" s="9" t="s">
        <v>0</v>
      </c>
      <c r="G49" s="9" t="s">
        <v>0</v>
      </c>
      <c r="H49" s="8">
        <v>29627940</v>
      </c>
      <c r="I49" s="8"/>
      <c r="J49" s="8">
        <f>J50+J53+J60+J63</f>
        <v>29627940</v>
      </c>
      <c r="K49" s="8">
        <f t="shared" ref="K49:M49" si="17">K50+K53+K60+K63</f>
        <v>29627940</v>
      </c>
      <c r="L49" s="8">
        <f t="shared" si="17"/>
        <v>0</v>
      </c>
      <c r="M49" s="8">
        <f t="shared" si="17"/>
        <v>29627940</v>
      </c>
      <c r="N49" s="8">
        <f t="shared" ref="N49" si="18">N50+N53+N60+N63</f>
        <v>29627940</v>
      </c>
      <c r="O49" s="8">
        <f t="shared" ref="O49" si="19">O50+O53+O60+O63</f>
        <v>0</v>
      </c>
      <c r="P49" s="8">
        <f t="shared" ref="P49" si="20">P50+P53+P60+P63</f>
        <v>12250217.810000001</v>
      </c>
      <c r="Q49" s="41">
        <f t="shared" si="2"/>
        <v>0.41346842912467086</v>
      </c>
    </row>
    <row r="50" spans="1:17" ht="80.099999999999994" customHeight="1" x14ac:dyDescent="0.2">
      <c r="A50" s="10" t="s">
        <v>56</v>
      </c>
      <c r="B50" s="5" t="s">
        <v>20</v>
      </c>
      <c r="C50" s="5" t="s">
        <v>12</v>
      </c>
      <c r="D50" s="5" t="s">
        <v>20</v>
      </c>
      <c r="E50" s="5" t="s">
        <v>24</v>
      </c>
      <c r="F50" s="5" t="s">
        <v>57</v>
      </c>
      <c r="G50" s="11" t="s">
        <v>0</v>
      </c>
      <c r="H50" s="12">
        <v>2406774</v>
      </c>
      <c r="I50" s="12"/>
      <c r="J50" s="12">
        <f>J51</f>
        <v>2406774</v>
      </c>
      <c r="K50" s="12">
        <v>2406774</v>
      </c>
      <c r="L50" s="12"/>
      <c r="M50" s="12">
        <f>M51</f>
        <v>2406774</v>
      </c>
      <c r="N50" s="26">
        <v>2406774</v>
      </c>
      <c r="O50" s="30"/>
      <c r="P50" s="37">
        <f>P51</f>
        <v>1054002.1000000001</v>
      </c>
      <c r="Q50" s="42">
        <f t="shared" si="2"/>
        <v>0.43793148006418553</v>
      </c>
    </row>
    <row r="51" spans="1:17" ht="128.65" customHeight="1" x14ac:dyDescent="0.2">
      <c r="A51" s="10" t="s">
        <v>58</v>
      </c>
      <c r="B51" s="5" t="s">
        <v>20</v>
      </c>
      <c r="C51" s="5" t="s">
        <v>12</v>
      </c>
      <c r="D51" s="5" t="s">
        <v>20</v>
      </c>
      <c r="E51" s="5" t="s">
        <v>24</v>
      </c>
      <c r="F51" s="5" t="s">
        <v>57</v>
      </c>
      <c r="G51" s="5" t="s">
        <v>59</v>
      </c>
      <c r="H51" s="12">
        <v>2406774</v>
      </c>
      <c r="I51" s="12"/>
      <c r="J51" s="12">
        <f>J52</f>
        <v>2406774</v>
      </c>
      <c r="K51" s="12">
        <v>2406774</v>
      </c>
      <c r="L51" s="12"/>
      <c r="M51" s="12">
        <f>M52</f>
        <v>2406774</v>
      </c>
      <c r="N51" s="26">
        <v>2406774</v>
      </c>
      <c r="O51" s="30"/>
      <c r="P51" s="37">
        <f>P52</f>
        <v>1054002.1000000001</v>
      </c>
      <c r="Q51" s="42">
        <f t="shared" si="2"/>
        <v>0.43793148006418553</v>
      </c>
    </row>
    <row r="52" spans="1:17" ht="48.95" customHeight="1" x14ac:dyDescent="0.2">
      <c r="A52" s="10" t="s">
        <v>60</v>
      </c>
      <c r="B52" s="5" t="s">
        <v>20</v>
      </c>
      <c r="C52" s="5" t="s">
        <v>12</v>
      </c>
      <c r="D52" s="5" t="s">
        <v>20</v>
      </c>
      <c r="E52" s="5" t="s">
        <v>24</v>
      </c>
      <c r="F52" s="5" t="s">
        <v>57</v>
      </c>
      <c r="G52" s="5" t="s">
        <v>61</v>
      </c>
      <c r="H52" s="12">
        <v>2406774</v>
      </c>
      <c r="I52" s="12"/>
      <c r="J52" s="12">
        <v>2406774</v>
      </c>
      <c r="K52" s="12">
        <v>2406774</v>
      </c>
      <c r="L52" s="12"/>
      <c r="M52" s="12">
        <v>2406774</v>
      </c>
      <c r="N52" s="26">
        <v>2406774</v>
      </c>
      <c r="O52" s="30"/>
      <c r="P52" s="37">
        <v>1054002.1000000001</v>
      </c>
      <c r="Q52" s="42">
        <f t="shared" si="2"/>
        <v>0.43793148006418553</v>
      </c>
    </row>
    <row r="53" spans="1:17" ht="48.95" customHeight="1" x14ac:dyDescent="0.2">
      <c r="A53" s="10" t="s">
        <v>62</v>
      </c>
      <c r="B53" s="5" t="s">
        <v>20</v>
      </c>
      <c r="C53" s="5" t="s">
        <v>12</v>
      </c>
      <c r="D53" s="5" t="s">
        <v>20</v>
      </c>
      <c r="E53" s="5" t="s">
        <v>24</v>
      </c>
      <c r="F53" s="5" t="s">
        <v>63</v>
      </c>
      <c r="G53" s="11" t="s">
        <v>0</v>
      </c>
      <c r="H53" s="12">
        <v>26793166</v>
      </c>
      <c r="I53" s="12"/>
      <c r="J53" s="12">
        <f>J54+J56+J58</f>
        <v>26793166</v>
      </c>
      <c r="K53" s="12">
        <v>26793166</v>
      </c>
      <c r="L53" s="12"/>
      <c r="M53" s="12">
        <f>M54+M56+M58</f>
        <v>26793166</v>
      </c>
      <c r="N53" s="26">
        <v>26793166</v>
      </c>
      <c r="O53" s="30"/>
      <c r="P53" s="37">
        <f>P54+P56+P58</f>
        <v>11025148.710000001</v>
      </c>
      <c r="Q53" s="42">
        <f t="shared" si="2"/>
        <v>0.41149107611993302</v>
      </c>
    </row>
    <row r="54" spans="1:17" ht="128.65" customHeight="1" x14ac:dyDescent="0.2">
      <c r="A54" s="10" t="s">
        <v>58</v>
      </c>
      <c r="B54" s="5" t="s">
        <v>20</v>
      </c>
      <c r="C54" s="5" t="s">
        <v>12</v>
      </c>
      <c r="D54" s="5" t="s">
        <v>20</v>
      </c>
      <c r="E54" s="5" t="s">
        <v>24</v>
      </c>
      <c r="F54" s="5" t="s">
        <v>63</v>
      </c>
      <c r="G54" s="5" t="s">
        <v>59</v>
      </c>
      <c r="H54" s="12">
        <v>23476497</v>
      </c>
      <c r="I54" s="12"/>
      <c r="J54" s="12">
        <f>J55</f>
        <v>23476497</v>
      </c>
      <c r="K54" s="12">
        <v>23476497</v>
      </c>
      <c r="L54" s="12"/>
      <c r="M54" s="12">
        <f>M55</f>
        <v>23476497</v>
      </c>
      <c r="N54" s="26">
        <v>23476497</v>
      </c>
      <c r="O54" s="30"/>
      <c r="P54" s="37">
        <f>P55</f>
        <v>9596773.5600000005</v>
      </c>
      <c r="Q54" s="42">
        <f t="shared" si="2"/>
        <v>0.40878217734102323</v>
      </c>
    </row>
    <row r="55" spans="1:17" ht="48.95" customHeight="1" x14ac:dyDescent="0.2">
      <c r="A55" s="10" t="s">
        <v>60</v>
      </c>
      <c r="B55" s="5" t="s">
        <v>20</v>
      </c>
      <c r="C55" s="5" t="s">
        <v>12</v>
      </c>
      <c r="D55" s="5" t="s">
        <v>20</v>
      </c>
      <c r="E55" s="5" t="s">
        <v>24</v>
      </c>
      <c r="F55" s="5" t="s">
        <v>63</v>
      </c>
      <c r="G55" s="5" t="s">
        <v>61</v>
      </c>
      <c r="H55" s="12">
        <v>23476497</v>
      </c>
      <c r="I55" s="12"/>
      <c r="J55" s="12">
        <v>23476497</v>
      </c>
      <c r="K55" s="12">
        <v>23476497</v>
      </c>
      <c r="L55" s="12"/>
      <c r="M55" s="12">
        <v>23476497</v>
      </c>
      <c r="N55" s="26">
        <v>23476497</v>
      </c>
      <c r="O55" s="30"/>
      <c r="P55" s="37">
        <v>9596773.5600000005</v>
      </c>
      <c r="Q55" s="42">
        <f t="shared" si="2"/>
        <v>0.40878217734102323</v>
      </c>
    </row>
    <row r="56" spans="1:17" ht="48.95" customHeight="1" x14ac:dyDescent="0.2">
      <c r="A56" s="10" t="s">
        <v>44</v>
      </c>
      <c r="B56" s="5" t="s">
        <v>20</v>
      </c>
      <c r="C56" s="5" t="s">
        <v>12</v>
      </c>
      <c r="D56" s="5" t="s">
        <v>20</v>
      </c>
      <c r="E56" s="5" t="s">
        <v>24</v>
      </c>
      <c r="F56" s="5" t="s">
        <v>63</v>
      </c>
      <c r="G56" s="5" t="s">
        <v>45</v>
      </c>
      <c r="H56" s="12">
        <v>3312109</v>
      </c>
      <c r="I56" s="12"/>
      <c r="J56" s="12">
        <f>J57</f>
        <v>3312109</v>
      </c>
      <c r="K56" s="12">
        <v>3312109</v>
      </c>
      <c r="L56" s="12"/>
      <c r="M56" s="12">
        <f>M57</f>
        <v>3312109</v>
      </c>
      <c r="N56" s="26">
        <v>3312109</v>
      </c>
      <c r="O56" s="30"/>
      <c r="P56" s="37">
        <f>P57</f>
        <v>1426155.15</v>
      </c>
      <c r="Q56" s="42">
        <f t="shared" si="2"/>
        <v>0.43058822943327041</v>
      </c>
    </row>
    <row r="57" spans="1:17" ht="64.5" customHeight="1" x14ac:dyDescent="0.2">
      <c r="A57" s="10" t="s">
        <v>46</v>
      </c>
      <c r="B57" s="5" t="s">
        <v>20</v>
      </c>
      <c r="C57" s="5" t="s">
        <v>12</v>
      </c>
      <c r="D57" s="5" t="s">
        <v>20</v>
      </c>
      <c r="E57" s="5" t="s">
        <v>24</v>
      </c>
      <c r="F57" s="5" t="s">
        <v>63</v>
      </c>
      <c r="G57" s="5" t="s">
        <v>47</v>
      </c>
      <c r="H57" s="12">
        <v>3312109</v>
      </c>
      <c r="I57" s="12"/>
      <c r="J57" s="12">
        <v>3312109</v>
      </c>
      <c r="K57" s="12">
        <v>3312109</v>
      </c>
      <c r="L57" s="12"/>
      <c r="M57" s="12">
        <v>3312109</v>
      </c>
      <c r="N57" s="26">
        <v>3312109</v>
      </c>
      <c r="O57" s="30"/>
      <c r="P57" s="37">
        <v>1426155.15</v>
      </c>
      <c r="Q57" s="42">
        <f t="shared" si="2"/>
        <v>0.43058822943327041</v>
      </c>
    </row>
    <row r="58" spans="1:17" ht="29.25" customHeight="1" x14ac:dyDescent="0.2">
      <c r="A58" s="10" t="s">
        <v>64</v>
      </c>
      <c r="B58" s="5" t="s">
        <v>20</v>
      </c>
      <c r="C58" s="5" t="s">
        <v>12</v>
      </c>
      <c r="D58" s="5" t="s">
        <v>20</v>
      </c>
      <c r="E58" s="5" t="s">
        <v>24</v>
      </c>
      <c r="F58" s="5" t="s">
        <v>63</v>
      </c>
      <c r="G58" s="5" t="s">
        <v>65</v>
      </c>
      <c r="H58" s="12">
        <v>4560</v>
      </c>
      <c r="I58" s="12"/>
      <c r="J58" s="12">
        <f>J59</f>
        <v>4560</v>
      </c>
      <c r="K58" s="12">
        <v>4560</v>
      </c>
      <c r="L58" s="12"/>
      <c r="M58" s="12">
        <f>M59</f>
        <v>4560</v>
      </c>
      <c r="N58" s="26">
        <v>4560</v>
      </c>
      <c r="O58" s="30"/>
      <c r="P58" s="37">
        <f>P59</f>
        <v>2220</v>
      </c>
      <c r="Q58" s="42">
        <f t="shared" si="2"/>
        <v>0.48684210526315791</v>
      </c>
    </row>
    <row r="59" spans="1:17" ht="32.25" customHeight="1" x14ac:dyDescent="0.2">
      <c r="A59" s="10" t="s">
        <v>66</v>
      </c>
      <c r="B59" s="5" t="s">
        <v>20</v>
      </c>
      <c r="C59" s="5" t="s">
        <v>12</v>
      </c>
      <c r="D59" s="5" t="s">
        <v>20</v>
      </c>
      <c r="E59" s="5" t="s">
        <v>24</v>
      </c>
      <c r="F59" s="5" t="s">
        <v>63</v>
      </c>
      <c r="G59" s="5" t="s">
        <v>67</v>
      </c>
      <c r="H59" s="12">
        <v>4560</v>
      </c>
      <c r="I59" s="12"/>
      <c r="J59" s="12">
        <v>4560</v>
      </c>
      <c r="K59" s="12">
        <v>4560</v>
      </c>
      <c r="L59" s="12"/>
      <c r="M59" s="12">
        <v>4560</v>
      </c>
      <c r="N59" s="26">
        <v>4560</v>
      </c>
      <c r="O59" s="30"/>
      <c r="P59" s="37">
        <v>2220</v>
      </c>
      <c r="Q59" s="42">
        <f t="shared" si="2"/>
        <v>0.48684210526315791</v>
      </c>
    </row>
    <row r="60" spans="1:17" ht="48.95" customHeight="1" x14ac:dyDescent="0.2">
      <c r="A60" s="10" t="s">
        <v>68</v>
      </c>
      <c r="B60" s="5" t="s">
        <v>20</v>
      </c>
      <c r="C60" s="5" t="s">
        <v>12</v>
      </c>
      <c r="D60" s="5" t="s">
        <v>20</v>
      </c>
      <c r="E60" s="5" t="s">
        <v>24</v>
      </c>
      <c r="F60" s="5" t="s">
        <v>69</v>
      </c>
      <c r="G60" s="11" t="s">
        <v>0</v>
      </c>
      <c r="H60" s="12">
        <v>350000</v>
      </c>
      <c r="I60" s="12"/>
      <c r="J60" s="12">
        <f>J61</f>
        <v>350000</v>
      </c>
      <c r="K60" s="12">
        <v>350000</v>
      </c>
      <c r="L60" s="12"/>
      <c r="M60" s="12">
        <f>M61</f>
        <v>350000</v>
      </c>
      <c r="N60" s="26">
        <v>350000</v>
      </c>
      <c r="O60" s="30"/>
      <c r="P60" s="37">
        <f>P61</f>
        <v>93067</v>
      </c>
      <c r="Q60" s="42">
        <f t="shared" si="2"/>
        <v>0.2659057142857143</v>
      </c>
    </row>
    <row r="61" spans="1:17" ht="48.95" customHeight="1" x14ac:dyDescent="0.2">
      <c r="A61" s="10" t="s">
        <v>44</v>
      </c>
      <c r="B61" s="5" t="s">
        <v>20</v>
      </c>
      <c r="C61" s="5" t="s">
        <v>12</v>
      </c>
      <c r="D61" s="5" t="s">
        <v>20</v>
      </c>
      <c r="E61" s="5" t="s">
        <v>24</v>
      </c>
      <c r="F61" s="5" t="s">
        <v>69</v>
      </c>
      <c r="G61" s="5" t="s">
        <v>45</v>
      </c>
      <c r="H61" s="12">
        <v>350000</v>
      </c>
      <c r="I61" s="12"/>
      <c r="J61" s="12">
        <f>J62</f>
        <v>350000</v>
      </c>
      <c r="K61" s="12">
        <v>350000</v>
      </c>
      <c r="L61" s="12"/>
      <c r="M61" s="12">
        <f>M62</f>
        <v>350000</v>
      </c>
      <c r="N61" s="26">
        <v>350000</v>
      </c>
      <c r="O61" s="30"/>
      <c r="P61" s="37">
        <f>P62</f>
        <v>93067</v>
      </c>
      <c r="Q61" s="42">
        <f t="shared" si="2"/>
        <v>0.2659057142857143</v>
      </c>
    </row>
    <row r="62" spans="1:17" ht="64.5" customHeight="1" x14ac:dyDescent="0.2">
      <c r="A62" s="10" t="s">
        <v>46</v>
      </c>
      <c r="B62" s="5" t="s">
        <v>20</v>
      </c>
      <c r="C62" s="5" t="s">
        <v>12</v>
      </c>
      <c r="D62" s="5" t="s">
        <v>20</v>
      </c>
      <c r="E62" s="5" t="s">
        <v>24</v>
      </c>
      <c r="F62" s="5" t="s">
        <v>69</v>
      </c>
      <c r="G62" s="5" t="s">
        <v>47</v>
      </c>
      <c r="H62" s="12">
        <v>350000</v>
      </c>
      <c r="I62" s="12"/>
      <c r="J62" s="12">
        <v>350000</v>
      </c>
      <c r="K62" s="12">
        <v>350000</v>
      </c>
      <c r="L62" s="12"/>
      <c r="M62" s="12">
        <v>350000</v>
      </c>
      <c r="N62" s="26">
        <v>350000</v>
      </c>
      <c r="O62" s="30"/>
      <c r="P62" s="37">
        <v>93067</v>
      </c>
      <c r="Q62" s="42">
        <f t="shared" si="2"/>
        <v>0.2659057142857143</v>
      </c>
    </row>
    <row r="63" spans="1:17" ht="32.25" customHeight="1" x14ac:dyDescent="0.2">
      <c r="A63" s="10" t="s">
        <v>70</v>
      </c>
      <c r="B63" s="5" t="s">
        <v>20</v>
      </c>
      <c r="C63" s="5" t="s">
        <v>12</v>
      </c>
      <c r="D63" s="5" t="s">
        <v>20</v>
      </c>
      <c r="E63" s="5" t="s">
        <v>24</v>
      </c>
      <c r="F63" s="5" t="s">
        <v>71</v>
      </c>
      <c r="G63" s="11" t="s">
        <v>0</v>
      </c>
      <c r="H63" s="12">
        <v>78000</v>
      </c>
      <c r="I63" s="12"/>
      <c r="J63" s="12">
        <f>J64</f>
        <v>78000</v>
      </c>
      <c r="K63" s="12">
        <v>78000</v>
      </c>
      <c r="L63" s="12"/>
      <c r="M63" s="12">
        <f>M64</f>
        <v>78000</v>
      </c>
      <c r="N63" s="26">
        <v>78000</v>
      </c>
      <c r="O63" s="30"/>
      <c r="P63" s="37">
        <f>P64</f>
        <v>78000</v>
      </c>
      <c r="Q63" s="42">
        <f t="shared" si="2"/>
        <v>1</v>
      </c>
    </row>
    <row r="64" spans="1:17" ht="34.5" customHeight="1" x14ac:dyDescent="0.2">
      <c r="A64" s="10" t="s">
        <v>64</v>
      </c>
      <c r="B64" s="5" t="s">
        <v>20</v>
      </c>
      <c r="C64" s="5" t="s">
        <v>12</v>
      </c>
      <c r="D64" s="5" t="s">
        <v>20</v>
      </c>
      <c r="E64" s="5" t="s">
        <v>24</v>
      </c>
      <c r="F64" s="5" t="s">
        <v>71</v>
      </c>
      <c r="G64" s="5" t="s">
        <v>65</v>
      </c>
      <c r="H64" s="12">
        <v>78000</v>
      </c>
      <c r="I64" s="12"/>
      <c r="J64" s="12">
        <f>J65</f>
        <v>78000</v>
      </c>
      <c r="K64" s="12">
        <v>78000</v>
      </c>
      <c r="L64" s="12"/>
      <c r="M64" s="12">
        <f>M65</f>
        <v>78000</v>
      </c>
      <c r="N64" s="26">
        <v>78000</v>
      </c>
      <c r="O64" s="30"/>
      <c r="P64" s="37">
        <f>P65</f>
        <v>78000</v>
      </c>
      <c r="Q64" s="42">
        <f t="shared" si="2"/>
        <v>1</v>
      </c>
    </row>
    <row r="65" spans="1:17" ht="32.25" customHeight="1" x14ac:dyDescent="0.2">
      <c r="A65" s="10" t="s">
        <v>66</v>
      </c>
      <c r="B65" s="5" t="s">
        <v>20</v>
      </c>
      <c r="C65" s="5" t="s">
        <v>12</v>
      </c>
      <c r="D65" s="5" t="s">
        <v>20</v>
      </c>
      <c r="E65" s="5" t="s">
        <v>24</v>
      </c>
      <c r="F65" s="5" t="s">
        <v>71</v>
      </c>
      <c r="G65" s="5" t="s">
        <v>67</v>
      </c>
      <c r="H65" s="12">
        <v>78000</v>
      </c>
      <c r="I65" s="12"/>
      <c r="J65" s="12">
        <v>78000</v>
      </c>
      <c r="K65" s="12">
        <v>78000</v>
      </c>
      <c r="L65" s="12"/>
      <c r="M65" s="12">
        <v>78000</v>
      </c>
      <c r="N65" s="26">
        <v>78000</v>
      </c>
      <c r="O65" s="30"/>
      <c r="P65" s="37">
        <v>78000</v>
      </c>
      <c r="Q65" s="42">
        <f t="shared" si="2"/>
        <v>1</v>
      </c>
    </row>
    <row r="66" spans="1:17" ht="64.5" customHeight="1" x14ac:dyDescent="0.2">
      <c r="A66" s="6" t="s">
        <v>72</v>
      </c>
      <c r="B66" s="7" t="s">
        <v>20</v>
      </c>
      <c r="C66" s="7" t="s">
        <v>12</v>
      </c>
      <c r="D66" s="7" t="s">
        <v>73</v>
      </c>
      <c r="E66" s="3" t="s">
        <v>0</v>
      </c>
      <c r="F66" s="3" t="s">
        <v>0</v>
      </c>
      <c r="G66" s="3" t="s">
        <v>0</v>
      </c>
      <c r="H66" s="8">
        <v>66583</v>
      </c>
      <c r="I66" s="8"/>
      <c r="J66" s="8">
        <f>J67</f>
        <v>66583</v>
      </c>
      <c r="K66" s="8">
        <v>6490</v>
      </c>
      <c r="L66" s="8"/>
      <c r="M66" s="8">
        <f>M67</f>
        <v>66583</v>
      </c>
      <c r="N66" s="8">
        <f t="shared" ref="N66:P66" si="21">N67</f>
        <v>66583</v>
      </c>
      <c r="O66" s="8">
        <f t="shared" si="21"/>
        <v>66583</v>
      </c>
      <c r="P66" s="8">
        <f t="shared" si="21"/>
        <v>66583</v>
      </c>
      <c r="Q66" s="41">
        <f t="shared" si="2"/>
        <v>1</v>
      </c>
    </row>
    <row r="67" spans="1:17" ht="32.25" customHeight="1" x14ac:dyDescent="0.2">
      <c r="A67" s="6" t="s">
        <v>23</v>
      </c>
      <c r="B67" s="7" t="s">
        <v>20</v>
      </c>
      <c r="C67" s="7" t="s">
        <v>12</v>
      </c>
      <c r="D67" s="7" t="s">
        <v>73</v>
      </c>
      <c r="E67" s="7" t="s">
        <v>24</v>
      </c>
      <c r="F67" s="9" t="s">
        <v>0</v>
      </c>
      <c r="G67" s="9" t="s">
        <v>0</v>
      </c>
      <c r="H67" s="8">
        <v>66583</v>
      </c>
      <c r="I67" s="8"/>
      <c r="J67" s="8">
        <f>J68</f>
        <v>66583</v>
      </c>
      <c r="K67" s="8">
        <v>6490</v>
      </c>
      <c r="L67" s="8"/>
      <c r="M67" s="8">
        <f>M68</f>
        <v>66583</v>
      </c>
      <c r="N67" s="8">
        <v>66583</v>
      </c>
      <c r="O67" s="8">
        <v>66583</v>
      </c>
      <c r="P67" s="8">
        <f>P68</f>
        <v>66583</v>
      </c>
      <c r="Q67" s="41">
        <f t="shared" si="2"/>
        <v>1</v>
      </c>
    </row>
    <row r="68" spans="1:17" ht="96.6" customHeight="1" x14ac:dyDescent="0.2">
      <c r="A68" s="10" t="s">
        <v>74</v>
      </c>
      <c r="B68" s="5" t="s">
        <v>20</v>
      </c>
      <c r="C68" s="5" t="s">
        <v>12</v>
      </c>
      <c r="D68" s="5" t="s">
        <v>73</v>
      </c>
      <c r="E68" s="5" t="s">
        <v>24</v>
      </c>
      <c r="F68" s="5" t="s">
        <v>75</v>
      </c>
      <c r="G68" s="11" t="s">
        <v>0</v>
      </c>
      <c r="H68" s="12">
        <v>66583</v>
      </c>
      <c r="I68" s="12"/>
      <c r="J68" s="12">
        <f>J69</f>
        <v>66583</v>
      </c>
      <c r="K68" s="12">
        <v>6490</v>
      </c>
      <c r="L68" s="12"/>
      <c r="M68" s="12">
        <f>M69</f>
        <v>66583</v>
      </c>
      <c r="N68" s="26">
        <v>7022</v>
      </c>
      <c r="O68" s="30"/>
      <c r="P68" s="37">
        <f>P69</f>
        <v>66583</v>
      </c>
      <c r="Q68" s="42">
        <f t="shared" si="2"/>
        <v>1</v>
      </c>
    </row>
    <row r="69" spans="1:17" ht="48.95" customHeight="1" x14ac:dyDescent="0.2">
      <c r="A69" s="10" t="s">
        <v>44</v>
      </c>
      <c r="B69" s="5" t="s">
        <v>20</v>
      </c>
      <c r="C69" s="5" t="s">
        <v>12</v>
      </c>
      <c r="D69" s="5" t="s">
        <v>73</v>
      </c>
      <c r="E69" s="5" t="s">
        <v>24</v>
      </c>
      <c r="F69" s="5" t="s">
        <v>75</v>
      </c>
      <c r="G69" s="5" t="s">
        <v>45</v>
      </c>
      <c r="H69" s="12">
        <v>66583</v>
      </c>
      <c r="I69" s="12"/>
      <c r="J69" s="12">
        <f>J70</f>
        <v>66583</v>
      </c>
      <c r="K69" s="12">
        <v>6490</v>
      </c>
      <c r="L69" s="12"/>
      <c r="M69" s="12">
        <f>M70</f>
        <v>66583</v>
      </c>
      <c r="N69" s="26">
        <v>7022</v>
      </c>
      <c r="O69" s="30"/>
      <c r="P69" s="37">
        <f>P70</f>
        <v>66583</v>
      </c>
      <c r="Q69" s="42">
        <f t="shared" si="2"/>
        <v>1</v>
      </c>
    </row>
    <row r="70" spans="1:17" ht="64.5" customHeight="1" x14ac:dyDescent="0.2">
      <c r="A70" s="10" t="s">
        <v>46</v>
      </c>
      <c r="B70" s="5" t="s">
        <v>20</v>
      </c>
      <c r="C70" s="5" t="s">
        <v>12</v>
      </c>
      <c r="D70" s="5" t="s">
        <v>73</v>
      </c>
      <c r="E70" s="5" t="s">
        <v>24</v>
      </c>
      <c r="F70" s="5" t="s">
        <v>75</v>
      </c>
      <c r="G70" s="5" t="s">
        <v>47</v>
      </c>
      <c r="H70" s="12">
        <v>66583</v>
      </c>
      <c r="I70" s="12"/>
      <c r="J70" s="12">
        <v>66583</v>
      </c>
      <c r="K70" s="12">
        <v>6490</v>
      </c>
      <c r="L70" s="12"/>
      <c r="M70" s="12">
        <v>66583</v>
      </c>
      <c r="N70" s="26">
        <v>7022</v>
      </c>
      <c r="O70" s="30"/>
      <c r="P70" s="37">
        <v>66583</v>
      </c>
      <c r="Q70" s="42">
        <f t="shared" si="2"/>
        <v>1</v>
      </c>
    </row>
    <row r="71" spans="1:17" ht="96.6" customHeight="1" x14ac:dyDescent="0.2">
      <c r="A71" s="6" t="s">
        <v>76</v>
      </c>
      <c r="B71" s="7" t="s">
        <v>20</v>
      </c>
      <c r="C71" s="7" t="s">
        <v>12</v>
      </c>
      <c r="D71" s="7" t="s">
        <v>77</v>
      </c>
      <c r="E71" s="3" t="s">
        <v>0</v>
      </c>
      <c r="F71" s="3" t="s">
        <v>0</v>
      </c>
      <c r="G71" s="3" t="s">
        <v>0</v>
      </c>
      <c r="H71" s="8">
        <v>1533552</v>
      </c>
      <c r="I71" s="8"/>
      <c r="J71" s="8">
        <f>J72</f>
        <v>1533552</v>
      </c>
      <c r="K71" s="8">
        <v>1533552</v>
      </c>
      <c r="L71" s="8"/>
      <c r="M71" s="8">
        <f>M72</f>
        <v>1533552</v>
      </c>
      <c r="N71" s="8">
        <f t="shared" ref="N71:P71" si="22">N72</f>
        <v>1533552</v>
      </c>
      <c r="O71" s="8">
        <f t="shared" si="22"/>
        <v>0</v>
      </c>
      <c r="P71" s="8">
        <f t="shared" si="22"/>
        <v>610680.22</v>
      </c>
      <c r="Q71" s="41">
        <f t="shared" si="2"/>
        <v>0.39821292007052905</v>
      </c>
    </row>
    <row r="72" spans="1:17" ht="32.25" customHeight="1" x14ac:dyDescent="0.2">
      <c r="A72" s="6" t="s">
        <v>23</v>
      </c>
      <c r="B72" s="7" t="s">
        <v>20</v>
      </c>
      <c r="C72" s="7" t="s">
        <v>12</v>
      </c>
      <c r="D72" s="7" t="s">
        <v>77</v>
      </c>
      <c r="E72" s="7" t="s">
        <v>24</v>
      </c>
      <c r="F72" s="9" t="s">
        <v>0</v>
      </c>
      <c r="G72" s="9" t="s">
        <v>0</v>
      </c>
      <c r="H72" s="8">
        <v>1533552</v>
      </c>
      <c r="I72" s="8"/>
      <c r="J72" s="8">
        <f>J73+J78+J83</f>
        <v>1533552</v>
      </c>
      <c r="K72" s="8">
        <v>1533552</v>
      </c>
      <c r="L72" s="8"/>
      <c r="M72" s="8">
        <f>M73+M78+M83</f>
        <v>1533552</v>
      </c>
      <c r="N72" s="25">
        <v>1533552</v>
      </c>
      <c r="O72" s="30"/>
      <c r="P72" s="36">
        <f>P73+P78+P83</f>
        <v>610680.22</v>
      </c>
      <c r="Q72" s="41">
        <f t="shared" si="2"/>
        <v>0.39821292007052905</v>
      </c>
    </row>
    <row r="73" spans="1:17" ht="303.60000000000002" customHeight="1" x14ac:dyDescent="0.2">
      <c r="A73" s="10" t="s">
        <v>78</v>
      </c>
      <c r="B73" s="5" t="s">
        <v>20</v>
      </c>
      <c r="C73" s="5" t="s">
        <v>12</v>
      </c>
      <c r="D73" s="5" t="s">
        <v>77</v>
      </c>
      <c r="E73" s="5" t="s">
        <v>24</v>
      </c>
      <c r="F73" s="5" t="s">
        <v>79</v>
      </c>
      <c r="G73" s="11" t="s">
        <v>0</v>
      </c>
      <c r="H73" s="12">
        <v>766676</v>
      </c>
      <c r="I73" s="12"/>
      <c r="J73" s="12">
        <f>J74+J76</f>
        <v>766676</v>
      </c>
      <c r="K73" s="12">
        <v>766676</v>
      </c>
      <c r="L73" s="12"/>
      <c r="M73" s="12">
        <f>M74+M76</f>
        <v>766676</v>
      </c>
      <c r="N73" s="26">
        <v>766676</v>
      </c>
      <c r="O73" s="30"/>
      <c r="P73" s="37">
        <f>P74+P76</f>
        <v>294336.09999999998</v>
      </c>
      <c r="Q73" s="42">
        <f t="shared" ref="Q73:Q136" si="23">P73/M73</f>
        <v>0.38391197846287084</v>
      </c>
    </row>
    <row r="74" spans="1:17" ht="128.65" customHeight="1" x14ac:dyDescent="0.2">
      <c r="A74" s="10" t="s">
        <v>58</v>
      </c>
      <c r="B74" s="5" t="s">
        <v>20</v>
      </c>
      <c r="C74" s="5" t="s">
        <v>12</v>
      </c>
      <c r="D74" s="5" t="s">
        <v>77</v>
      </c>
      <c r="E74" s="5" t="s">
        <v>24</v>
      </c>
      <c r="F74" s="5" t="s">
        <v>79</v>
      </c>
      <c r="G74" s="5" t="s">
        <v>59</v>
      </c>
      <c r="H74" s="12">
        <v>718052</v>
      </c>
      <c r="I74" s="12"/>
      <c r="J74" s="12">
        <f>J75</f>
        <v>718052</v>
      </c>
      <c r="K74" s="12">
        <v>718052</v>
      </c>
      <c r="L74" s="12"/>
      <c r="M74" s="12">
        <f>M75</f>
        <v>718052</v>
      </c>
      <c r="N74" s="26">
        <v>718052</v>
      </c>
      <c r="O74" s="30"/>
      <c r="P74" s="37">
        <f>P75</f>
        <v>293751.09999999998</v>
      </c>
      <c r="Q74" s="42">
        <f t="shared" si="23"/>
        <v>0.40909446669600524</v>
      </c>
    </row>
    <row r="75" spans="1:17" ht="48.95" customHeight="1" x14ac:dyDescent="0.2">
      <c r="A75" s="10" t="s">
        <v>60</v>
      </c>
      <c r="B75" s="5" t="s">
        <v>20</v>
      </c>
      <c r="C75" s="5" t="s">
        <v>12</v>
      </c>
      <c r="D75" s="5" t="s">
        <v>77</v>
      </c>
      <c r="E75" s="5" t="s">
        <v>24</v>
      </c>
      <c r="F75" s="5" t="s">
        <v>79</v>
      </c>
      <c r="G75" s="5" t="s">
        <v>61</v>
      </c>
      <c r="H75" s="12">
        <v>718052</v>
      </c>
      <c r="I75" s="12"/>
      <c r="J75" s="12">
        <v>718052</v>
      </c>
      <c r="K75" s="12">
        <v>718052</v>
      </c>
      <c r="L75" s="12"/>
      <c r="M75" s="12">
        <v>718052</v>
      </c>
      <c r="N75" s="26">
        <v>718052</v>
      </c>
      <c r="O75" s="30"/>
      <c r="P75" s="37">
        <v>293751.09999999998</v>
      </c>
      <c r="Q75" s="42">
        <f t="shared" si="23"/>
        <v>0.40909446669600524</v>
      </c>
    </row>
    <row r="76" spans="1:17" ht="48.95" customHeight="1" x14ac:dyDescent="0.2">
      <c r="A76" s="10" t="s">
        <v>44</v>
      </c>
      <c r="B76" s="5" t="s">
        <v>20</v>
      </c>
      <c r="C76" s="5" t="s">
        <v>12</v>
      </c>
      <c r="D76" s="5" t="s">
        <v>77</v>
      </c>
      <c r="E76" s="5" t="s">
        <v>24</v>
      </c>
      <c r="F76" s="5" t="s">
        <v>79</v>
      </c>
      <c r="G76" s="5" t="s">
        <v>45</v>
      </c>
      <c r="H76" s="12">
        <v>48624</v>
      </c>
      <c r="I76" s="12"/>
      <c r="J76" s="12">
        <f>J77</f>
        <v>48624</v>
      </c>
      <c r="K76" s="12">
        <v>48624</v>
      </c>
      <c r="L76" s="12"/>
      <c r="M76" s="12">
        <f>M77</f>
        <v>48624</v>
      </c>
      <c r="N76" s="26">
        <v>48624</v>
      </c>
      <c r="O76" s="30"/>
      <c r="P76" s="37">
        <f>P77</f>
        <v>585</v>
      </c>
      <c r="Q76" s="42">
        <f t="shared" si="23"/>
        <v>1.2031095755182625E-2</v>
      </c>
    </row>
    <row r="77" spans="1:17" ht="64.5" customHeight="1" x14ac:dyDescent="0.2">
      <c r="A77" s="10" t="s">
        <v>46</v>
      </c>
      <c r="B77" s="5" t="s">
        <v>20</v>
      </c>
      <c r="C77" s="5" t="s">
        <v>12</v>
      </c>
      <c r="D77" s="5" t="s">
        <v>77</v>
      </c>
      <c r="E77" s="5" t="s">
        <v>24</v>
      </c>
      <c r="F77" s="5" t="s">
        <v>79</v>
      </c>
      <c r="G77" s="5" t="s">
        <v>47</v>
      </c>
      <c r="H77" s="12">
        <v>48624</v>
      </c>
      <c r="I77" s="12"/>
      <c r="J77" s="12">
        <v>48624</v>
      </c>
      <c r="K77" s="12">
        <v>48624</v>
      </c>
      <c r="L77" s="12"/>
      <c r="M77" s="12">
        <v>48624</v>
      </c>
      <c r="N77" s="26">
        <v>48624</v>
      </c>
      <c r="O77" s="30"/>
      <c r="P77" s="37">
        <v>585</v>
      </c>
      <c r="Q77" s="42">
        <f t="shared" si="23"/>
        <v>1.2031095755182625E-2</v>
      </c>
    </row>
    <row r="78" spans="1:17" ht="271.7" customHeight="1" x14ac:dyDescent="0.2">
      <c r="A78" s="10" t="s">
        <v>80</v>
      </c>
      <c r="B78" s="5" t="s">
        <v>20</v>
      </c>
      <c r="C78" s="5" t="s">
        <v>12</v>
      </c>
      <c r="D78" s="5" t="s">
        <v>77</v>
      </c>
      <c r="E78" s="5" t="s">
        <v>24</v>
      </c>
      <c r="F78" s="5" t="s">
        <v>81</v>
      </c>
      <c r="G78" s="11" t="s">
        <v>0</v>
      </c>
      <c r="H78" s="12">
        <v>766676</v>
      </c>
      <c r="I78" s="12"/>
      <c r="J78" s="12">
        <f>J79+J81</f>
        <v>766676</v>
      </c>
      <c r="K78" s="12">
        <v>766676</v>
      </c>
      <c r="L78" s="12"/>
      <c r="M78" s="12">
        <f>M79+M81</f>
        <v>766676</v>
      </c>
      <c r="N78" s="26">
        <v>766676</v>
      </c>
      <c r="O78" s="30"/>
      <c r="P78" s="37">
        <f>P79+P81</f>
        <v>316344.12</v>
      </c>
      <c r="Q78" s="42">
        <f t="shared" si="23"/>
        <v>0.41261774204487944</v>
      </c>
    </row>
    <row r="79" spans="1:17" ht="128.65" customHeight="1" x14ac:dyDescent="0.2">
      <c r="A79" s="10" t="s">
        <v>58</v>
      </c>
      <c r="B79" s="5" t="s">
        <v>20</v>
      </c>
      <c r="C79" s="5" t="s">
        <v>12</v>
      </c>
      <c r="D79" s="5" t="s">
        <v>77</v>
      </c>
      <c r="E79" s="5" t="s">
        <v>24</v>
      </c>
      <c r="F79" s="5" t="s">
        <v>81</v>
      </c>
      <c r="G79" s="5" t="s">
        <v>59</v>
      </c>
      <c r="H79" s="12">
        <v>682268</v>
      </c>
      <c r="I79" s="12"/>
      <c r="J79" s="12">
        <f>J80</f>
        <v>682268</v>
      </c>
      <c r="K79" s="12">
        <v>682268</v>
      </c>
      <c r="L79" s="12"/>
      <c r="M79" s="12">
        <f>M80</f>
        <v>682268</v>
      </c>
      <c r="N79" s="26">
        <v>682268</v>
      </c>
      <c r="O79" s="30"/>
      <c r="P79" s="37">
        <f>P80</f>
        <v>299800.96000000002</v>
      </c>
      <c r="Q79" s="42">
        <f t="shared" si="23"/>
        <v>0.43941817584878673</v>
      </c>
    </row>
    <row r="80" spans="1:17" ht="48.95" customHeight="1" x14ac:dyDescent="0.2">
      <c r="A80" s="10" t="s">
        <v>60</v>
      </c>
      <c r="B80" s="5" t="s">
        <v>20</v>
      </c>
      <c r="C80" s="5" t="s">
        <v>12</v>
      </c>
      <c r="D80" s="5" t="s">
        <v>77</v>
      </c>
      <c r="E80" s="5" t="s">
        <v>24</v>
      </c>
      <c r="F80" s="5" t="s">
        <v>81</v>
      </c>
      <c r="G80" s="5" t="s">
        <v>61</v>
      </c>
      <c r="H80" s="12">
        <v>682268</v>
      </c>
      <c r="I80" s="12"/>
      <c r="J80" s="12">
        <v>682268</v>
      </c>
      <c r="K80" s="12">
        <v>682268</v>
      </c>
      <c r="L80" s="12"/>
      <c r="M80" s="12">
        <v>682268</v>
      </c>
      <c r="N80" s="26">
        <v>682268</v>
      </c>
      <c r="O80" s="30"/>
      <c r="P80" s="37">
        <v>299800.96000000002</v>
      </c>
      <c r="Q80" s="42">
        <f t="shared" si="23"/>
        <v>0.43941817584878673</v>
      </c>
    </row>
    <row r="81" spans="1:17" ht="48.95" customHeight="1" x14ac:dyDescent="0.2">
      <c r="A81" s="10" t="s">
        <v>44</v>
      </c>
      <c r="B81" s="5" t="s">
        <v>20</v>
      </c>
      <c r="C81" s="5" t="s">
        <v>12</v>
      </c>
      <c r="D81" s="5" t="s">
        <v>77</v>
      </c>
      <c r="E81" s="5" t="s">
        <v>24</v>
      </c>
      <c r="F81" s="5" t="s">
        <v>81</v>
      </c>
      <c r="G81" s="5" t="s">
        <v>45</v>
      </c>
      <c r="H81" s="12">
        <v>84408</v>
      </c>
      <c r="I81" s="12"/>
      <c r="J81" s="12">
        <f>J82</f>
        <v>84408</v>
      </c>
      <c r="K81" s="12">
        <v>84408</v>
      </c>
      <c r="L81" s="12"/>
      <c r="M81" s="12">
        <f>M82</f>
        <v>84408</v>
      </c>
      <c r="N81" s="26">
        <v>84408</v>
      </c>
      <c r="O81" s="30"/>
      <c r="P81" s="37">
        <f>P82</f>
        <v>16543.16</v>
      </c>
      <c r="Q81" s="42">
        <f t="shared" si="23"/>
        <v>0.19599042744763528</v>
      </c>
    </row>
    <row r="82" spans="1:17" ht="64.5" customHeight="1" x14ac:dyDescent="0.2">
      <c r="A82" s="10" t="s">
        <v>46</v>
      </c>
      <c r="B82" s="5" t="s">
        <v>20</v>
      </c>
      <c r="C82" s="5" t="s">
        <v>12</v>
      </c>
      <c r="D82" s="5" t="s">
        <v>77</v>
      </c>
      <c r="E82" s="5" t="s">
        <v>24</v>
      </c>
      <c r="F82" s="5" t="s">
        <v>81</v>
      </c>
      <c r="G82" s="5" t="s">
        <v>47</v>
      </c>
      <c r="H82" s="12">
        <v>84408</v>
      </c>
      <c r="I82" s="12"/>
      <c r="J82" s="12">
        <v>84408</v>
      </c>
      <c r="K82" s="12">
        <v>84408</v>
      </c>
      <c r="L82" s="12"/>
      <c r="M82" s="12">
        <v>84408</v>
      </c>
      <c r="N82" s="26">
        <v>84408</v>
      </c>
      <c r="O82" s="30"/>
      <c r="P82" s="37">
        <v>16543.16</v>
      </c>
      <c r="Q82" s="42">
        <f t="shared" si="23"/>
        <v>0.19599042744763528</v>
      </c>
    </row>
    <row r="83" spans="1:17" ht="335.65" customHeight="1" x14ac:dyDescent="0.2">
      <c r="A83" s="10" t="s">
        <v>82</v>
      </c>
      <c r="B83" s="5" t="s">
        <v>20</v>
      </c>
      <c r="C83" s="5" t="s">
        <v>12</v>
      </c>
      <c r="D83" s="5" t="s">
        <v>77</v>
      </c>
      <c r="E83" s="5" t="s">
        <v>24</v>
      </c>
      <c r="F83" s="5" t="s">
        <v>83</v>
      </c>
      <c r="G83" s="11" t="s">
        <v>0</v>
      </c>
      <c r="H83" s="12">
        <v>200</v>
      </c>
      <c r="I83" s="12"/>
      <c r="J83" s="12">
        <f>J84</f>
        <v>200</v>
      </c>
      <c r="K83" s="12">
        <v>200</v>
      </c>
      <c r="L83" s="12"/>
      <c r="M83" s="12">
        <f>M84</f>
        <v>200</v>
      </c>
      <c r="N83" s="26">
        <v>200</v>
      </c>
      <c r="O83" s="30"/>
      <c r="P83" s="37">
        <f>P84</f>
        <v>0</v>
      </c>
      <c r="Q83" s="42">
        <f t="shared" si="23"/>
        <v>0</v>
      </c>
    </row>
    <row r="84" spans="1:17" ht="48.95" customHeight="1" x14ac:dyDescent="0.2">
      <c r="A84" s="10" t="s">
        <v>44</v>
      </c>
      <c r="B84" s="5" t="s">
        <v>20</v>
      </c>
      <c r="C84" s="5" t="s">
        <v>12</v>
      </c>
      <c r="D84" s="5" t="s">
        <v>77</v>
      </c>
      <c r="E84" s="5" t="s">
        <v>24</v>
      </c>
      <c r="F84" s="5" t="s">
        <v>83</v>
      </c>
      <c r="G84" s="5" t="s">
        <v>45</v>
      </c>
      <c r="H84" s="12">
        <v>200</v>
      </c>
      <c r="I84" s="12"/>
      <c r="J84" s="12">
        <f>J85</f>
        <v>200</v>
      </c>
      <c r="K84" s="12">
        <v>200</v>
      </c>
      <c r="L84" s="12"/>
      <c r="M84" s="12">
        <f>M85</f>
        <v>200</v>
      </c>
      <c r="N84" s="26">
        <v>200</v>
      </c>
      <c r="O84" s="30"/>
      <c r="P84" s="37">
        <f>P85</f>
        <v>0</v>
      </c>
      <c r="Q84" s="42">
        <f t="shared" si="23"/>
        <v>0</v>
      </c>
    </row>
    <row r="85" spans="1:17" ht="64.5" customHeight="1" x14ac:dyDescent="0.2">
      <c r="A85" s="10" t="s">
        <v>46</v>
      </c>
      <c r="B85" s="5" t="s">
        <v>20</v>
      </c>
      <c r="C85" s="5" t="s">
        <v>12</v>
      </c>
      <c r="D85" s="5" t="s">
        <v>77</v>
      </c>
      <c r="E85" s="5" t="s">
        <v>24</v>
      </c>
      <c r="F85" s="5" t="s">
        <v>83</v>
      </c>
      <c r="G85" s="5" t="s">
        <v>47</v>
      </c>
      <c r="H85" s="12">
        <v>200</v>
      </c>
      <c r="I85" s="12"/>
      <c r="J85" s="12">
        <v>200</v>
      </c>
      <c r="K85" s="12">
        <v>200</v>
      </c>
      <c r="L85" s="12"/>
      <c r="M85" s="12">
        <v>200</v>
      </c>
      <c r="N85" s="26">
        <v>200</v>
      </c>
      <c r="O85" s="30"/>
      <c r="P85" s="37">
        <v>0</v>
      </c>
      <c r="Q85" s="42">
        <f t="shared" si="23"/>
        <v>0</v>
      </c>
    </row>
    <row r="86" spans="1:17" ht="64.5" customHeight="1" x14ac:dyDescent="0.2">
      <c r="A86" s="6" t="s">
        <v>84</v>
      </c>
      <c r="B86" s="7" t="s">
        <v>20</v>
      </c>
      <c r="C86" s="7" t="s">
        <v>12</v>
      </c>
      <c r="D86" s="7" t="s">
        <v>85</v>
      </c>
      <c r="E86" s="3" t="s">
        <v>0</v>
      </c>
      <c r="F86" s="3" t="s">
        <v>0</v>
      </c>
      <c r="G86" s="3" t="s">
        <v>0</v>
      </c>
      <c r="H86" s="8">
        <v>2239616</v>
      </c>
      <c r="I86" s="8"/>
      <c r="J86" s="8">
        <f>J87</f>
        <v>2239616</v>
      </c>
      <c r="K86" s="8">
        <v>2497416</v>
      </c>
      <c r="L86" s="8"/>
      <c r="M86" s="8">
        <f>M87</f>
        <v>2239616</v>
      </c>
      <c r="N86" s="8">
        <f t="shared" ref="N86:P86" si="24">N87</f>
        <v>3177696</v>
      </c>
      <c r="O86" s="8">
        <f t="shared" si="24"/>
        <v>0</v>
      </c>
      <c r="P86" s="8">
        <f t="shared" si="24"/>
        <v>935866.57</v>
      </c>
      <c r="Q86" s="41">
        <f t="shared" si="23"/>
        <v>0.4178692106146768</v>
      </c>
    </row>
    <row r="87" spans="1:17" ht="32.25" customHeight="1" x14ac:dyDescent="0.2">
      <c r="A87" s="6" t="s">
        <v>23</v>
      </c>
      <c r="B87" s="7" t="s">
        <v>20</v>
      </c>
      <c r="C87" s="7" t="s">
        <v>12</v>
      </c>
      <c r="D87" s="7" t="s">
        <v>85</v>
      </c>
      <c r="E87" s="7" t="s">
        <v>24</v>
      </c>
      <c r="F87" s="9" t="s">
        <v>0</v>
      </c>
      <c r="G87" s="9" t="s">
        <v>0</v>
      </c>
      <c r="H87" s="8">
        <v>2239616</v>
      </c>
      <c r="I87" s="8"/>
      <c r="J87" s="8">
        <f>J88</f>
        <v>2239616</v>
      </c>
      <c r="K87" s="8">
        <v>2497416</v>
      </c>
      <c r="L87" s="8"/>
      <c r="M87" s="8">
        <f>M88</f>
        <v>2239616</v>
      </c>
      <c r="N87" s="25">
        <v>3177696</v>
      </c>
      <c r="O87" s="30"/>
      <c r="P87" s="36">
        <f>P88</f>
        <v>935866.57</v>
      </c>
      <c r="Q87" s="41">
        <f t="shared" si="23"/>
        <v>0.4178692106146768</v>
      </c>
    </row>
    <row r="88" spans="1:17" ht="80.099999999999994" customHeight="1" x14ac:dyDescent="0.2">
      <c r="A88" s="10" t="s">
        <v>86</v>
      </c>
      <c r="B88" s="5" t="s">
        <v>20</v>
      </c>
      <c r="C88" s="5" t="s">
        <v>12</v>
      </c>
      <c r="D88" s="5" t="s">
        <v>85</v>
      </c>
      <c r="E88" s="5" t="s">
        <v>24</v>
      </c>
      <c r="F88" s="5" t="s">
        <v>87</v>
      </c>
      <c r="G88" s="11" t="s">
        <v>0</v>
      </c>
      <c r="H88" s="12">
        <v>2239616</v>
      </c>
      <c r="I88" s="12"/>
      <c r="J88" s="12">
        <f>J89</f>
        <v>2239616</v>
      </c>
      <c r="K88" s="12">
        <v>2497416</v>
      </c>
      <c r="L88" s="12"/>
      <c r="M88" s="12">
        <f>M89</f>
        <v>2239616</v>
      </c>
      <c r="N88" s="26">
        <v>3177696</v>
      </c>
      <c r="O88" s="30"/>
      <c r="P88" s="37">
        <f>P89</f>
        <v>935866.57</v>
      </c>
      <c r="Q88" s="42">
        <f t="shared" si="23"/>
        <v>0.4178692106146768</v>
      </c>
    </row>
    <row r="89" spans="1:17" ht="128.65" customHeight="1" x14ac:dyDescent="0.2">
      <c r="A89" s="10" t="s">
        <v>58</v>
      </c>
      <c r="B89" s="5" t="s">
        <v>20</v>
      </c>
      <c r="C89" s="5" t="s">
        <v>12</v>
      </c>
      <c r="D89" s="5" t="s">
        <v>85</v>
      </c>
      <c r="E89" s="5" t="s">
        <v>24</v>
      </c>
      <c r="F89" s="5" t="s">
        <v>87</v>
      </c>
      <c r="G89" s="5" t="s">
        <v>59</v>
      </c>
      <c r="H89" s="12">
        <v>2239616</v>
      </c>
      <c r="I89" s="12"/>
      <c r="J89" s="12">
        <f>J90</f>
        <v>2239616</v>
      </c>
      <c r="K89" s="12">
        <v>2239616</v>
      </c>
      <c r="L89" s="12"/>
      <c r="M89" s="12">
        <f>M90</f>
        <v>2239616</v>
      </c>
      <c r="N89" s="26">
        <v>2239616</v>
      </c>
      <c r="O89" s="30"/>
      <c r="P89" s="37">
        <f>P90</f>
        <v>935866.57</v>
      </c>
      <c r="Q89" s="42">
        <f t="shared" si="23"/>
        <v>0.4178692106146768</v>
      </c>
    </row>
    <row r="90" spans="1:17" ht="48.95" customHeight="1" x14ac:dyDescent="0.2">
      <c r="A90" s="10" t="s">
        <v>60</v>
      </c>
      <c r="B90" s="5" t="s">
        <v>20</v>
      </c>
      <c r="C90" s="5" t="s">
        <v>12</v>
      </c>
      <c r="D90" s="5" t="s">
        <v>85</v>
      </c>
      <c r="E90" s="5" t="s">
        <v>24</v>
      </c>
      <c r="F90" s="5" t="s">
        <v>87</v>
      </c>
      <c r="G90" s="5" t="s">
        <v>61</v>
      </c>
      <c r="H90" s="12">
        <v>2239616</v>
      </c>
      <c r="I90" s="12"/>
      <c r="J90" s="12">
        <v>2239616</v>
      </c>
      <c r="K90" s="12">
        <v>2239616</v>
      </c>
      <c r="L90" s="12"/>
      <c r="M90" s="12">
        <v>2239616</v>
      </c>
      <c r="N90" s="26">
        <v>2239616</v>
      </c>
      <c r="O90" s="30"/>
      <c r="P90" s="37">
        <v>935866.57</v>
      </c>
      <c r="Q90" s="42">
        <f t="shared" si="23"/>
        <v>0.4178692106146768</v>
      </c>
    </row>
    <row r="91" spans="1:17" ht="48.95" hidden="1" customHeight="1" x14ac:dyDescent="0.2">
      <c r="A91" s="10" t="s">
        <v>44</v>
      </c>
      <c r="B91" s="5" t="s">
        <v>20</v>
      </c>
      <c r="C91" s="5" t="s">
        <v>12</v>
      </c>
      <c r="D91" s="5" t="s">
        <v>85</v>
      </c>
      <c r="E91" s="5" t="s">
        <v>24</v>
      </c>
      <c r="F91" s="5" t="s">
        <v>87</v>
      </c>
      <c r="G91" s="5" t="s">
        <v>45</v>
      </c>
      <c r="H91" s="12">
        <v>0</v>
      </c>
      <c r="I91" s="12"/>
      <c r="J91" s="12">
        <v>0</v>
      </c>
      <c r="K91" s="12">
        <v>257800</v>
      </c>
      <c r="L91" s="12"/>
      <c r="M91" s="12">
        <v>0</v>
      </c>
      <c r="N91" s="26">
        <v>938080</v>
      </c>
      <c r="O91" s="30"/>
      <c r="P91" s="37">
        <v>0</v>
      </c>
      <c r="Q91" s="42" t="e">
        <f t="shared" si="23"/>
        <v>#DIV/0!</v>
      </c>
    </row>
    <row r="92" spans="1:17" ht="64.5" hidden="1" customHeight="1" x14ac:dyDescent="0.2">
      <c r="A92" s="10" t="s">
        <v>46</v>
      </c>
      <c r="B92" s="5" t="s">
        <v>20</v>
      </c>
      <c r="C92" s="5" t="s">
        <v>12</v>
      </c>
      <c r="D92" s="5" t="s">
        <v>85</v>
      </c>
      <c r="E92" s="5" t="s">
        <v>24</v>
      </c>
      <c r="F92" s="5" t="s">
        <v>87</v>
      </c>
      <c r="G92" s="5" t="s">
        <v>47</v>
      </c>
      <c r="H92" s="12">
        <v>0</v>
      </c>
      <c r="I92" s="12"/>
      <c r="J92" s="12">
        <v>0</v>
      </c>
      <c r="K92" s="12">
        <v>257800</v>
      </c>
      <c r="L92" s="12"/>
      <c r="M92" s="12">
        <v>0</v>
      </c>
      <c r="N92" s="26">
        <v>938080</v>
      </c>
      <c r="O92" s="30"/>
      <c r="P92" s="37">
        <v>0</v>
      </c>
      <c r="Q92" s="42" t="e">
        <f t="shared" si="23"/>
        <v>#DIV/0!</v>
      </c>
    </row>
    <row r="93" spans="1:17" ht="96.6" customHeight="1" x14ac:dyDescent="0.2">
      <c r="A93" s="6" t="s">
        <v>88</v>
      </c>
      <c r="B93" s="7" t="s">
        <v>20</v>
      </c>
      <c r="C93" s="7" t="s">
        <v>12</v>
      </c>
      <c r="D93" s="7" t="s">
        <v>89</v>
      </c>
      <c r="E93" s="3" t="s">
        <v>0</v>
      </c>
      <c r="F93" s="3" t="s">
        <v>0</v>
      </c>
      <c r="G93" s="3" t="s">
        <v>0</v>
      </c>
      <c r="H93" s="8">
        <v>7399031</v>
      </c>
      <c r="I93" s="8">
        <v>607099.02</v>
      </c>
      <c r="J93" s="8">
        <f>J94</f>
        <v>8006130.0199999996</v>
      </c>
      <c r="K93" s="8">
        <v>7399031</v>
      </c>
      <c r="L93" s="8"/>
      <c r="M93" s="8">
        <f>M94</f>
        <v>8006130.0199999996</v>
      </c>
      <c r="N93" s="8">
        <f t="shared" ref="N93:P93" si="25">N94</f>
        <v>7399031</v>
      </c>
      <c r="O93" s="8">
        <f t="shared" si="25"/>
        <v>0</v>
      </c>
      <c r="P93" s="8">
        <f t="shared" si="25"/>
        <v>3783741.32</v>
      </c>
      <c r="Q93" s="41">
        <f t="shared" si="23"/>
        <v>0.47260552983125298</v>
      </c>
    </row>
    <row r="94" spans="1:17" ht="32.25" customHeight="1" x14ac:dyDescent="0.2">
      <c r="A94" s="6" t="s">
        <v>23</v>
      </c>
      <c r="B94" s="7" t="s">
        <v>20</v>
      </c>
      <c r="C94" s="7" t="s">
        <v>12</v>
      </c>
      <c r="D94" s="7" t="s">
        <v>89</v>
      </c>
      <c r="E94" s="7" t="s">
        <v>24</v>
      </c>
      <c r="F94" s="9" t="s">
        <v>0</v>
      </c>
      <c r="G94" s="9" t="s">
        <v>0</v>
      </c>
      <c r="H94" s="8">
        <v>7399031</v>
      </c>
      <c r="I94" s="8">
        <v>607099.02</v>
      </c>
      <c r="J94" s="8">
        <f>J95+J100</f>
        <v>8006130.0199999996</v>
      </c>
      <c r="K94" s="8">
        <f t="shared" ref="K94:P94" si="26">K95+K100</f>
        <v>7399031</v>
      </c>
      <c r="L94" s="8">
        <f t="shared" si="26"/>
        <v>0</v>
      </c>
      <c r="M94" s="8">
        <f t="shared" si="26"/>
        <v>8006130.0199999996</v>
      </c>
      <c r="N94" s="8">
        <f t="shared" si="26"/>
        <v>7399031</v>
      </c>
      <c r="O94" s="8">
        <f t="shared" si="26"/>
        <v>0</v>
      </c>
      <c r="P94" s="8">
        <f t="shared" si="26"/>
        <v>3783741.32</v>
      </c>
      <c r="Q94" s="41">
        <f t="shared" si="23"/>
        <v>0.47260552983125298</v>
      </c>
    </row>
    <row r="95" spans="1:17" ht="32.25" customHeight="1" x14ac:dyDescent="0.2">
      <c r="A95" s="10" t="s">
        <v>90</v>
      </c>
      <c r="B95" s="5" t="s">
        <v>20</v>
      </c>
      <c r="C95" s="5" t="s">
        <v>12</v>
      </c>
      <c r="D95" s="5" t="s">
        <v>89</v>
      </c>
      <c r="E95" s="5" t="s">
        <v>24</v>
      </c>
      <c r="F95" s="5" t="s">
        <v>91</v>
      </c>
      <c r="G95" s="11" t="s">
        <v>0</v>
      </c>
      <c r="H95" s="12">
        <v>7249031</v>
      </c>
      <c r="I95" s="12"/>
      <c r="J95" s="12">
        <f>J96+J98</f>
        <v>7249031</v>
      </c>
      <c r="K95" s="12">
        <v>7249031</v>
      </c>
      <c r="L95" s="12"/>
      <c r="M95" s="12">
        <f>M96+M98</f>
        <v>7249031</v>
      </c>
      <c r="N95" s="26">
        <v>7249031</v>
      </c>
      <c r="O95" s="30"/>
      <c r="P95" s="37">
        <f>P96+P98</f>
        <v>3487541.32</v>
      </c>
      <c r="Q95" s="42">
        <f t="shared" si="23"/>
        <v>0.4811044841717465</v>
      </c>
    </row>
    <row r="96" spans="1:17" ht="128.65" customHeight="1" x14ac:dyDescent="0.2">
      <c r="A96" s="10" t="s">
        <v>58</v>
      </c>
      <c r="B96" s="5" t="s">
        <v>20</v>
      </c>
      <c r="C96" s="5" t="s">
        <v>12</v>
      </c>
      <c r="D96" s="5" t="s">
        <v>89</v>
      </c>
      <c r="E96" s="5" t="s">
        <v>24</v>
      </c>
      <c r="F96" s="5" t="s">
        <v>91</v>
      </c>
      <c r="G96" s="5" t="s">
        <v>59</v>
      </c>
      <c r="H96" s="12">
        <v>5869463</v>
      </c>
      <c r="I96" s="12"/>
      <c r="J96" s="12">
        <f>J97</f>
        <v>5869463</v>
      </c>
      <c r="K96" s="12">
        <v>5869463</v>
      </c>
      <c r="L96" s="12"/>
      <c r="M96" s="12">
        <f>M97</f>
        <v>5869463</v>
      </c>
      <c r="N96" s="26">
        <v>5869463</v>
      </c>
      <c r="O96" s="30"/>
      <c r="P96" s="37">
        <f>P97</f>
        <v>2719432.48</v>
      </c>
      <c r="Q96" s="42">
        <f t="shared" si="23"/>
        <v>0.46331878742569804</v>
      </c>
    </row>
    <row r="97" spans="1:17" ht="32.25" customHeight="1" x14ac:dyDescent="0.2">
      <c r="A97" s="10" t="s">
        <v>92</v>
      </c>
      <c r="B97" s="5" t="s">
        <v>20</v>
      </c>
      <c r="C97" s="5" t="s">
        <v>12</v>
      </c>
      <c r="D97" s="5" t="s">
        <v>89</v>
      </c>
      <c r="E97" s="5" t="s">
        <v>24</v>
      </c>
      <c r="F97" s="5" t="s">
        <v>91</v>
      </c>
      <c r="G97" s="5" t="s">
        <v>93</v>
      </c>
      <c r="H97" s="12">
        <v>5869463</v>
      </c>
      <c r="I97" s="12"/>
      <c r="J97" s="12">
        <v>5869463</v>
      </c>
      <c r="K97" s="12">
        <v>5869463</v>
      </c>
      <c r="L97" s="12"/>
      <c r="M97" s="12">
        <v>5869463</v>
      </c>
      <c r="N97" s="26">
        <v>5869463</v>
      </c>
      <c r="O97" s="30"/>
      <c r="P97" s="37">
        <v>2719432.48</v>
      </c>
      <c r="Q97" s="42">
        <f t="shared" si="23"/>
        <v>0.46331878742569804</v>
      </c>
    </row>
    <row r="98" spans="1:17" ht="48.95" customHeight="1" x14ac:dyDescent="0.2">
      <c r="A98" s="10" t="s">
        <v>44</v>
      </c>
      <c r="B98" s="5" t="s">
        <v>20</v>
      </c>
      <c r="C98" s="5" t="s">
        <v>12</v>
      </c>
      <c r="D98" s="5" t="s">
        <v>89</v>
      </c>
      <c r="E98" s="5" t="s">
        <v>24</v>
      </c>
      <c r="F98" s="5" t="s">
        <v>91</v>
      </c>
      <c r="G98" s="5" t="s">
        <v>45</v>
      </c>
      <c r="H98" s="12">
        <v>1379568</v>
      </c>
      <c r="I98" s="12"/>
      <c r="J98" s="12">
        <f>J99</f>
        <v>1379568</v>
      </c>
      <c r="K98" s="12">
        <v>1379568</v>
      </c>
      <c r="L98" s="12"/>
      <c r="M98" s="12">
        <f>M99</f>
        <v>1379568</v>
      </c>
      <c r="N98" s="26">
        <v>1379568</v>
      </c>
      <c r="O98" s="30"/>
      <c r="P98" s="37">
        <f>P99</f>
        <v>768108.84</v>
      </c>
      <c r="Q98" s="42">
        <f t="shared" si="23"/>
        <v>0.55677490344803593</v>
      </c>
    </row>
    <row r="99" spans="1:17" ht="64.5" customHeight="1" x14ac:dyDescent="0.2">
      <c r="A99" s="10" t="s">
        <v>46</v>
      </c>
      <c r="B99" s="5" t="s">
        <v>20</v>
      </c>
      <c r="C99" s="5" t="s">
        <v>12</v>
      </c>
      <c r="D99" s="5" t="s">
        <v>89</v>
      </c>
      <c r="E99" s="5" t="s">
        <v>24</v>
      </c>
      <c r="F99" s="5" t="s">
        <v>91</v>
      </c>
      <c r="G99" s="5" t="s">
        <v>47</v>
      </c>
      <c r="H99" s="12">
        <v>1379568</v>
      </c>
      <c r="I99" s="12"/>
      <c r="J99" s="12">
        <v>1379568</v>
      </c>
      <c r="K99" s="12">
        <v>1379568</v>
      </c>
      <c r="L99" s="12"/>
      <c r="M99" s="12">
        <v>1379568</v>
      </c>
      <c r="N99" s="26">
        <v>1379568</v>
      </c>
      <c r="O99" s="30"/>
      <c r="P99" s="37">
        <v>768108.84</v>
      </c>
      <c r="Q99" s="42">
        <f t="shared" si="23"/>
        <v>0.55677490344803593</v>
      </c>
    </row>
    <row r="100" spans="1:17" ht="80.099999999999994" customHeight="1" x14ac:dyDescent="0.2">
      <c r="A100" s="10" t="s">
        <v>94</v>
      </c>
      <c r="B100" s="5" t="s">
        <v>20</v>
      </c>
      <c r="C100" s="5" t="s">
        <v>12</v>
      </c>
      <c r="D100" s="5" t="s">
        <v>89</v>
      </c>
      <c r="E100" s="5" t="s">
        <v>24</v>
      </c>
      <c r="F100" s="5" t="s">
        <v>95</v>
      </c>
      <c r="G100" s="11" t="s">
        <v>0</v>
      </c>
      <c r="H100" s="12">
        <v>150000</v>
      </c>
      <c r="I100" s="12">
        <v>607099.02</v>
      </c>
      <c r="J100" s="12">
        <f>J101</f>
        <v>757099.02</v>
      </c>
      <c r="K100" s="12">
        <v>150000</v>
      </c>
      <c r="L100" s="12"/>
      <c r="M100" s="12">
        <f>M101</f>
        <v>757099.02</v>
      </c>
      <c r="N100" s="26">
        <v>150000</v>
      </c>
      <c r="O100" s="30"/>
      <c r="P100" s="37">
        <f>P101</f>
        <v>296200</v>
      </c>
      <c r="Q100" s="42">
        <f t="shared" si="23"/>
        <v>0.39123019866014352</v>
      </c>
    </row>
    <row r="101" spans="1:17" ht="48.95" customHeight="1" x14ac:dyDescent="0.2">
      <c r="A101" s="10" t="s">
        <v>44</v>
      </c>
      <c r="B101" s="5" t="s">
        <v>20</v>
      </c>
      <c r="C101" s="5" t="s">
        <v>12</v>
      </c>
      <c r="D101" s="5" t="s">
        <v>89</v>
      </c>
      <c r="E101" s="5" t="s">
        <v>24</v>
      </c>
      <c r="F101" s="5" t="s">
        <v>95</v>
      </c>
      <c r="G101" s="5" t="s">
        <v>45</v>
      </c>
      <c r="H101" s="12">
        <v>150000</v>
      </c>
      <c r="I101" s="12">
        <v>607099.02</v>
      </c>
      <c r="J101" s="12">
        <f>J102</f>
        <v>757099.02</v>
      </c>
      <c r="K101" s="12">
        <v>150000</v>
      </c>
      <c r="L101" s="12"/>
      <c r="M101" s="12">
        <f>M102</f>
        <v>757099.02</v>
      </c>
      <c r="N101" s="26">
        <v>150000</v>
      </c>
      <c r="O101" s="30"/>
      <c r="P101" s="37">
        <f>P102</f>
        <v>296200</v>
      </c>
      <c r="Q101" s="42">
        <f t="shared" si="23"/>
        <v>0.39123019866014352</v>
      </c>
    </row>
    <row r="102" spans="1:17" ht="64.5" customHeight="1" x14ac:dyDescent="0.2">
      <c r="A102" s="10" t="s">
        <v>46</v>
      </c>
      <c r="B102" s="5" t="s">
        <v>20</v>
      </c>
      <c r="C102" s="5" t="s">
        <v>12</v>
      </c>
      <c r="D102" s="5" t="s">
        <v>89</v>
      </c>
      <c r="E102" s="5" t="s">
        <v>24</v>
      </c>
      <c r="F102" s="5" t="s">
        <v>95</v>
      </c>
      <c r="G102" s="5" t="s">
        <v>47</v>
      </c>
      <c r="H102" s="12">
        <v>150000</v>
      </c>
      <c r="I102" s="12">
        <v>607099.02</v>
      </c>
      <c r="J102" s="12">
        <v>757099.02</v>
      </c>
      <c r="K102" s="12">
        <v>150000</v>
      </c>
      <c r="L102" s="12"/>
      <c r="M102" s="12">
        <v>757099.02</v>
      </c>
      <c r="N102" s="26">
        <v>150000</v>
      </c>
      <c r="O102" s="30"/>
      <c r="P102" s="37">
        <v>296200</v>
      </c>
      <c r="Q102" s="42">
        <f t="shared" si="23"/>
        <v>0.39123019866014352</v>
      </c>
    </row>
    <row r="103" spans="1:17" ht="32.25" customHeight="1" x14ac:dyDescent="0.2">
      <c r="A103" s="6" t="s">
        <v>96</v>
      </c>
      <c r="B103" s="7" t="s">
        <v>20</v>
      </c>
      <c r="C103" s="7" t="s">
        <v>12</v>
      </c>
      <c r="D103" s="7" t="s">
        <v>97</v>
      </c>
      <c r="E103" s="3" t="s">
        <v>0</v>
      </c>
      <c r="F103" s="3" t="s">
        <v>0</v>
      </c>
      <c r="G103" s="3" t="s">
        <v>0</v>
      </c>
      <c r="H103" s="8">
        <v>575418.34</v>
      </c>
      <c r="I103" s="8"/>
      <c r="J103" s="8">
        <f>J104</f>
        <v>575418.34</v>
      </c>
      <c r="K103" s="8">
        <v>0</v>
      </c>
      <c r="L103" s="8"/>
      <c r="M103" s="8">
        <f>M104</f>
        <v>575418.34</v>
      </c>
      <c r="N103" s="25">
        <v>0</v>
      </c>
      <c r="O103" s="30"/>
      <c r="P103" s="36">
        <f>P104</f>
        <v>111279.76</v>
      </c>
      <c r="Q103" s="41">
        <f t="shared" si="23"/>
        <v>0.19338931741383147</v>
      </c>
    </row>
    <row r="104" spans="1:17" ht="32.25" customHeight="1" x14ac:dyDescent="0.2">
      <c r="A104" s="6" t="s">
        <v>23</v>
      </c>
      <c r="B104" s="7" t="s">
        <v>20</v>
      </c>
      <c r="C104" s="7" t="s">
        <v>12</v>
      </c>
      <c r="D104" s="7" t="s">
        <v>97</v>
      </c>
      <c r="E104" s="7" t="s">
        <v>24</v>
      </c>
      <c r="F104" s="9" t="s">
        <v>0</v>
      </c>
      <c r="G104" s="9" t="s">
        <v>0</v>
      </c>
      <c r="H104" s="8">
        <v>575418.34</v>
      </c>
      <c r="I104" s="8"/>
      <c r="J104" s="8">
        <v>575418.34</v>
      </c>
      <c r="K104" s="8">
        <v>0</v>
      </c>
      <c r="L104" s="8"/>
      <c r="M104" s="8">
        <v>575418.34</v>
      </c>
      <c r="N104" s="25">
        <v>0</v>
      </c>
      <c r="O104" s="30"/>
      <c r="P104" s="36">
        <f>P105</f>
        <v>111279.76</v>
      </c>
      <c r="Q104" s="41">
        <f t="shared" si="23"/>
        <v>0.19338931741383147</v>
      </c>
    </row>
    <row r="105" spans="1:17" ht="96.6" customHeight="1" x14ac:dyDescent="0.2">
      <c r="A105" s="10" t="s">
        <v>98</v>
      </c>
      <c r="B105" s="5" t="s">
        <v>20</v>
      </c>
      <c r="C105" s="5" t="s">
        <v>12</v>
      </c>
      <c r="D105" s="5" t="s">
        <v>97</v>
      </c>
      <c r="E105" s="5" t="s">
        <v>24</v>
      </c>
      <c r="F105" s="5" t="s">
        <v>99</v>
      </c>
      <c r="G105" s="11" t="s">
        <v>0</v>
      </c>
      <c r="H105" s="12">
        <v>575418.34</v>
      </c>
      <c r="I105" s="12"/>
      <c r="J105" s="12">
        <f>J106</f>
        <v>575418.34</v>
      </c>
      <c r="K105" s="12">
        <v>0</v>
      </c>
      <c r="L105" s="12"/>
      <c r="M105" s="12">
        <f>M106</f>
        <v>575418.34</v>
      </c>
      <c r="N105" s="26">
        <v>0</v>
      </c>
      <c r="O105" s="30"/>
      <c r="P105" s="37">
        <f>P106</f>
        <v>111279.76</v>
      </c>
      <c r="Q105" s="42">
        <f t="shared" si="23"/>
        <v>0.19338931741383147</v>
      </c>
    </row>
    <row r="106" spans="1:17" ht="48.95" customHeight="1" x14ac:dyDescent="0.2">
      <c r="A106" s="10" t="s">
        <v>44</v>
      </c>
      <c r="B106" s="5" t="s">
        <v>20</v>
      </c>
      <c r="C106" s="5" t="s">
        <v>12</v>
      </c>
      <c r="D106" s="5" t="s">
        <v>97</v>
      </c>
      <c r="E106" s="5" t="s">
        <v>24</v>
      </c>
      <c r="F106" s="5" t="s">
        <v>99</v>
      </c>
      <c r="G106" s="5" t="s">
        <v>45</v>
      </c>
      <c r="H106" s="12">
        <v>575418.34</v>
      </c>
      <c r="I106" s="12"/>
      <c r="J106" s="12">
        <f>J107</f>
        <v>575418.34</v>
      </c>
      <c r="K106" s="12">
        <v>0</v>
      </c>
      <c r="L106" s="12"/>
      <c r="M106" s="12">
        <f>M107</f>
        <v>575418.34</v>
      </c>
      <c r="N106" s="26">
        <v>0</v>
      </c>
      <c r="O106" s="30"/>
      <c r="P106" s="37">
        <f>P107</f>
        <v>111279.76</v>
      </c>
      <c r="Q106" s="42">
        <f t="shared" si="23"/>
        <v>0.19338931741383147</v>
      </c>
    </row>
    <row r="107" spans="1:17" ht="64.5" customHeight="1" x14ac:dyDescent="0.2">
      <c r="A107" s="10" t="s">
        <v>46</v>
      </c>
      <c r="B107" s="5" t="s">
        <v>20</v>
      </c>
      <c r="C107" s="5" t="s">
        <v>12</v>
      </c>
      <c r="D107" s="5" t="s">
        <v>97</v>
      </c>
      <c r="E107" s="5" t="s">
        <v>24</v>
      </c>
      <c r="F107" s="5" t="s">
        <v>99</v>
      </c>
      <c r="G107" s="5" t="s">
        <v>47</v>
      </c>
      <c r="H107" s="12">
        <v>575418.34</v>
      </c>
      <c r="I107" s="12"/>
      <c r="J107" s="12">
        <v>575418.34</v>
      </c>
      <c r="K107" s="12">
        <v>0</v>
      </c>
      <c r="L107" s="12"/>
      <c r="M107" s="12">
        <v>575418.34</v>
      </c>
      <c r="N107" s="26">
        <v>0</v>
      </c>
      <c r="O107" s="30"/>
      <c r="P107" s="37">
        <v>111279.76</v>
      </c>
      <c r="Q107" s="42">
        <f t="shared" si="23"/>
        <v>0.19338931741383147</v>
      </c>
    </row>
    <row r="108" spans="1:17" ht="112.35" customHeight="1" x14ac:dyDescent="0.2">
      <c r="A108" s="6" t="s">
        <v>100</v>
      </c>
      <c r="B108" s="7" t="s">
        <v>20</v>
      </c>
      <c r="C108" s="7" t="s">
        <v>12</v>
      </c>
      <c r="D108" s="7" t="s">
        <v>101</v>
      </c>
      <c r="E108" s="3" t="s">
        <v>0</v>
      </c>
      <c r="F108" s="3" t="s">
        <v>0</v>
      </c>
      <c r="G108" s="3" t="s">
        <v>0</v>
      </c>
      <c r="H108" s="8">
        <v>383338</v>
      </c>
      <c r="I108" s="8"/>
      <c r="J108" s="8">
        <f>J109</f>
        <v>383338</v>
      </c>
      <c r="K108" s="8">
        <v>383338</v>
      </c>
      <c r="L108" s="8"/>
      <c r="M108" s="8">
        <f>M109</f>
        <v>383338</v>
      </c>
      <c r="N108" s="25">
        <v>383338</v>
      </c>
      <c r="O108" s="30"/>
      <c r="P108" s="36">
        <f>P109</f>
        <v>125253.02</v>
      </c>
      <c r="Q108" s="41">
        <f t="shared" si="23"/>
        <v>0.32674303095440577</v>
      </c>
    </row>
    <row r="109" spans="1:17" ht="32.25" customHeight="1" x14ac:dyDescent="0.2">
      <c r="A109" s="6" t="s">
        <v>23</v>
      </c>
      <c r="B109" s="7" t="s">
        <v>20</v>
      </c>
      <c r="C109" s="7" t="s">
        <v>12</v>
      </c>
      <c r="D109" s="7" t="s">
        <v>101</v>
      </c>
      <c r="E109" s="7" t="s">
        <v>24</v>
      </c>
      <c r="F109" s="9" t="s">
        <v>0</v>
      </c>
      <c r="G109" s="9" t="s">
        <v>0</v>
      </c>
      <c r="H109" s="8">
        <v>383338</v>
      </c>
      <c r="I109" s="8"/>
      <c r="J109" s="8">
        <f>J110</f>
        <v>383338</v>
      </c>
      <c r="K109" s="8">
        <v>383338</v>
      </c>
      <c r="L109" s="8"/>
      <c r="M109" s="8">
        <f>M110</f>
        <v>383338</v>
      </c>
      <c r="N109" s="8">
        <f t="shared" ref="N109:P109" si="27">N110</f>
        <v>383338</v>
      </c>
      <c r="O109" s="8">
        <f t="shared" si="27"/>
        <v>0</v>
      </c>
      <c r="P109" s="8">
        <f t="shared" si="27"/>
        <v>125253.02</v>
      </c>
      <c r="Q109" s="41">
        <f t="shared" si="23"/>
        <v>0.32674303095440577</v>
      </c>
    </row>
    <row r="110" spans="1:17" ht="80.099999999999994" customHeight="1" x14ac:dyDescent="0.2">
      <c r="A110" s="10" t="s">
        <v>102</v>
      </c>
      <c r="B110" s="5" t="s">
        <v>20</v>
      </c>
      <c r="C110" s="5" t="s">
        <v>12</v>
      </c>
      <c r="D110" s="5" t="s">
        <v>101</v>
      </c>
      <c r="E110" s="5" t="s">
        <v>24</v>
      </c>
      <c r="F110" s="5" t="s">
        <v>103</v>
      </c>
      <c r="G110" s="11" t="s">
        <v>0</v>
      </c>
      <c r="H110" s="12">
        <v>383338</v>
      </c>
      <c r="I110" s="12"/>
      <c r="J110" s="12">
        <f>J111+J113</f>
        <v>383338</v>
      </c>
      <c r="K110" s="12">
        <v>383338</v>
      </c>
      <c r="L110" s="12"/>
      <c r="M110" s="12">
        <f>M111+M113</f>
        <v>383338</v>
      </c>
      <c r="N110" s="26">
        <v>383338</v>
      </c>
      <c r="O110" s="30"/>
      <c r="P110" s="37">
        <f>P111+P113</f>
        <v>125253.02</v>
      </c>
      <c r="Q110" s="42">
        <f t="shared" si="23"/>
        <v>0.32674303095440577</v>
      </c>
    </row>
    <row r="111" spans="1:17" ht="128.65" customHeight="1" x14ac:dyDescent="0.2">
      <c r="A111" s="10" t="s">
        <v>58</v>
      </c>
      <c r="B111" s="5" t="s">
        <v>20</v>
      </c>
      <c r="C111" s="5" t="s">
        <v>12</v>
      </c>
      <c r="D111" s="5" t="s">
        <v>101</v>
      </c>
      <c r="E111" s="5" t="s">
        <v>24</v>
      </c>
      <c r="F111" s="5" t="s">
        <v>103</v>
      </c>
      <c r="G111" s="5" t="s">
        <v>59</v>
      </c>
      <c r="H111" s="12">
        <v>330266</v>
      </c>
      <c r="I111" s="12"/>
      <c r="J111" s="12">
        <f>J112</f>
        <v>330266</v>
      </c>
      <c r="K111" s="12">
        <v>330266</v>
      </c>
      <c r="L111" s="12"/>
      <c r="M111" s="12">
        <f>M112</f>
        <v>330266</v>
      </c>
      <c r="N111" s="26">
        <v>330266</v>
      </c>
      <c r="O111" s="30"/>
      <c r="P111" s="37">
        <f>P112</f>
        <v>124604.52</v>
      </c>
      <c r="Q111" s="42">
        <f t="shared" si="23"/>
        <v>0.37728533969588152</v>
      </c>
    </row>
    <row r="112" spans="1:17" ht="48.95" customHeight="1" x14ac:dyDescent="0.2">
      <c r="A112" s="10" t="s">
        <v>60</v>
      </c>
      <c r="B112" s="5" t="s">
        <v>20</v>
      </c>
      <c r="C112" s="5" t="s">
        <v>12</v>
      </c>
      <c r="D112" s="5" t="s">
        <v>101</v>
      </c>
      <c r="E112" s="5" t="s">
        <v>24</v>
      </c>
      <c r="F112" s="5" t="s">
        <v>103</v>
      </c>
      <c r="G112" s="5" t="s">
        <v>61</v>
      </c>
      <c r="H112" s="12">
        <v>330266</v>
      </c>
      <c r="I112" s="12"/>
      <c r="J112" s="12">
        <v>330266</v>
      </c>
      <c r="K112" s="12">
        <v>330266</v>
      </c>
      <c r="L112" s="12"/>
      <c r="M112" s="12">
        <v>330266</v>
      </c>
      <c r="N112" s="26">
        <v>330266</v>
      </c>
      <c r="O112" s="30"/>
      <c r="P112" s="37">
        <v>124604.52</v>
      </c>
      <c r="Q112" s="42">
        <f t="shared" si="23"/>
        <v>0.37728533969588152</v>
      </c>
    </row>
    <row r="113" spans="1:17" ht="48.95" customHeight="1" x14ac:dyDescent="0.2">
      <c r="A113" s="10" t="s">
        <v>44</v>
      </c>
      <c r="B113" s="5" t="s">
        <v>20</v>
      </c>
      <c r="C113" s="5" t="s">
        <v>12</v>
      </c>
      <c r="D113" s="5" t="s">
        <v>101</v>
      </c>
      <c r="E113" s="5" t="s">
        <v>24</v>
      </c>
      <c r="F113" s="5" t="s">
        <v>103</v>
      </c>
      <c r="G113" s="5" t="s">
        <v>45</v>
      </c>
      <c r="H113" s="12">
        <v>53072</v>
      </c>
      <c r="I113" s="12"/>
      <c r="J113" s="12">
        <f>J114</f>
        <v>53072</v>
      </c>
      <c r="K113" s="12">
        <v>53072</v>
      </c>
      <c r="L113" s="12"/>
      <c r="M113" s="12">
        <f>M114</f>
        <v>53072</v>
      </c>
      <c r="N113" s="26">
        <v>53072</v>
      </c>
      <c r="O113" s="30"/>
      <c r="P113" s="37">
        <f>P114</f>
        <v>648.5</v>
      </c>
      <c r="Q113" s="42">
        <f t="shared" si="23"/>
        <v>1.2219249321676213E-2</v>
      </c>
    </row>
    <row r="114" spans="1:17" ht="64.5" customHeight="1" x14ac:dyDescent="0.2">
      <c r="A114" s="10" t="s">
        <v>46</v>
      </c>
      <c r="B114" s="5" t="s">
        <v>20</v>
      </c>
      <c r="C114" s="5" t="s">
        <v>12</v>
      </c>
      <c r="D114" s="5" t="s">
        <v>101</v>
      </c>
      <c r="E114" s="5" t="s">
        <v>24</v>
      </c>
      <c r="F114" s="5" t="s">
        <v>103</v>
      </c>
      <c r="G114" s="5" t="s">
        <v>47</v>
      </c>
      <c r="H114" s="12">
        <v>53072</v>
      </c>
      <c r="I114" s="12"/>
      <c r="J114" s="12">
        <v>53072</v>
      </c>
      <c r="K114" s="12">
        <v>53072</v>
      </c>
      <c r="L114" s="12"/>
      <c r="M114" s="12">
        <v>53072</v>
      </c>
      <c r="N114" s="26">
        <v>53072</v>
      </c>
      <c r="O114" s="30"/>
      <c r="P114" s="37">
        <v>648.5</v>
      </c>
      <c r="Q114" s="42">
        <f t="shared" si="23"/>
        <v>1.2219249321676213E-2</v>
      </c>
    </row>
    <row r="115" spans="1:17" ht="80.099999999999994" customHeight="1" x14ac:dyDescent="0.2">
      <c r="A115" s="6" t="s">
        <v>104</v>
      </c>
      <c r="B115" s="7" t="s">
        <v>20</v>
      </c>
      <c r="C115" s="7" t="s">
        <v>12</v>
      </c>
      <c r="D115" s="7" t="s">
        <v>105</v>
      </c>
      <c r="E115" s="3" t="s">
        <v>0</v>
      </c>
      <c r="F115" s="3" t="s">
        <v>0</v>
      </c>
      <c r="G115" s="3" t="s">
        <v>0</v>
      </c>
      <c r="H115" s="8">
        <v>50643441.909999996</v>
      </c>
      <c r="I115" s="8">
        <v>607911.94999999995</v>
      </c>
      <c r="J115" s="8">
        <f>J116</f>
        <v>51251353.859999999</v>
      </c>
      <c r="K115" s="8">
        <v>50643441.909999996</v>
      </c>
      <c r="L115" s="8"/>
      <c r="M115" s="8">
        <f>M116</f>
        <v>51251353.859999999</v>
      </c>
      <c r="N115" s="25">
        <v>50643441.909999996</v>
      </c>
      <c r="O115" s="30"/>
      <c r="P115" s="36">
        <f>P116</f>
        <v>21360827.129999999</v>
      </c>
      <c r="Q115" s="41">
        <f t="shared" si="23"/>
        <v>0.41678561679267995</v>
      </c>
    </row>
    <row r="116" spans="1:17" ht="32.25" customHeight="1" x14ac:dyDescent="0.2">
      <c r="A116" s="6" t="s">
        <v>23</v>
      </c>
      <c r="B116" s="7" t="s">
        <v>20</v>
      </c>
      <c r="C116" s="7" t="s">
        <v>12</v>
      </c>
      <c r="D116" s="7" t="s">
        <v>105</v>
      </c>
      <c r="E116" s="7" t="s">
        <v>24</v>
      </c>
      <c r="F116" s="9" t="s">
        <v>0</v>
      </c>
      <c r="G116" s="9" t="s">
        <v>0</v>
      </c>
      <c r="H116" s="8">
        <v>50643441.909999996</v>
      </c>
      <c r="I116" s="8">
        <v>607911.94999999995</v>
      </c>
      <c r="J116" s="8">
        <f>J117</f>
        <v>51251353.859999999</v>
      </c>
      <c r="K116" s="8">
        <v>50643441.909999996</v>
      </c>
      <c r="L116" s="8"/>
      <c r="M116" s="8">
        <f>M117</f>
        <v>51251353.859999999</v>
      </c>
      <c r="N116" s="25">
        <v>50643441.909999996</v>
      </c>
      <c r="O116" s="30"/>
      <c r="P116" s="36">
        <f>P117</f>
        <v>21360827.129999999</v>
      </c>
      <c r="Q116" s="41">
        <f t="shared" si="23"/>
        <v>0.41678561679267995</v>
      </c>
    </row>
    <row r="117" spans="1:17" ht="64.5" customHeight="1" x14ac:dyDescent="0.2">
      <c r="A117" s="10" t="s">
        <v>106</v>
      </c>
      <c r="B117" s="5" t="s">
        <v>20</v>
      </c>
      <c r="C117" s="5" t="s">
        <v>12</v>
      </c>
      <c r="D117" s="5" t="s">
        <v>105</v>
      </c>
      <c r="E117" s="5" t="s">
        <v>24</v>
      </c>
      <c r="F117" s="5" t="s">
        <v>107</v>
      </c>
      <c r="G117" s="11" t="s">
        <v>0</v>
      </c>
      <c r="H117" s="12">
        <v>50643441.909999996</v>
      </c>
      <c r="I117" s="12">
        <v>607911.94999999995</v>
      </c>
      <c r="J117" s="12">
        <v>51251353.859999999</v>
      </c>
      <c r="K117" s="12">
        <v>50643441.909999996</v>
      </c>
      <c r="L117" s="12"/>
      <c r="M117" s="12">
        <v>51251353.859999999</v>
      </c>
      <c r="N117" s="26">
        <v>50643441.909999996</v>
      </c>
      <c r="O117" s="30"/>
      <c r="P117" s="37">
        <f>P118+P120+P122</f>
        <v>21360827.129999999</v>
      </c>
      <c r="Q117" s="42">
        <f t="shared" si="23"/>
        <v>0.41678561679267995</v>
      </c>
    </row>
    <row r="118" spans="1:17" ht="128.65" customHeight="1" x14ac:dyDescent="0.2">
      <c r="A118" s="10" t="s">
        <v>58</v>
      </c>
      <c r="B118" s="5" t="s">
        <v>20</v>
      </c>
      <c r="C118" s="5" t="s">
        <v>12</v>
      </c>
      <c r="D118" s="5" t="s">
        <v>105</v>
      </c>
      <c r="E118" s="5" t="s">
        <v>24</v>
      </c>
      <c r="F118" s="5" t="s">
        <v>107</v>
      </c>
      <c r="G118" s="5" t="s">
        <v>59</v>
      </c>
      <c r="H118" s="12">
        <v>47267521</v>
      </c>
      <c r="I118" s="12"/>
      <c r="J118" s="12">
        <f>J119</f>
        <v>47267521</v>
      </c>
      <c r="K118" s="12">
        <v>47267521</v>
      </c>
      <c r="L118" s="12"/>
      <c r="M118" s="12">
        <f>M119</f>
        <v>47267521</v>
      </c>
      <c r="N118" s="26">
        <v>47267521</v>
      </c>
      <c r="O118" s="30"/>
      <c r="P118" s="37">
        <f>P119</f>
        <v>19609287.989999998</v>
      </c>
      <c r="Q118" s="42">
        <f t="shared" si="23"/>
        <v>0.41485755070590646</v>
      </c>
    </row>
    <row r="119" spans="1:17" ht="32.25" customHeight="1" x14ac:dyDescent="0.2">
      <c r="A119" s="10" t="s">
        <v>92</v>
      </c>
      <c r="B119" s="5" t="s">
        <v>20</v>
      </c>
      <c r="C119" s="5" t="s">
        <v>12</v>
      </c>
      <c r="D119" s="5" t="s">
        <v>105</v>
      </c>
      <c r="E119" s="5" t="s">
        <v>24</v>
      </c>
      <c r="F119" s="5" t="s">
        <v>107</v>
      </c>
      <c r="G119" s="5" t="s">
        <v>93</v>
      </c>
      <c r="H119" s="12">
        <v>47267521</v>
      </c>
      <c r="I119" s="12"/>
      <c r="J119" s="12">
        <v>47267521</v>
      </c>
      <c r="K119" s="12">
        <v>47267521</v>
      </c>
      <c r="L119" s="12"/>
      <c r="M119" s="12">
        <v>47267521</v>
      </c>
      <c r="N119" s="26">
        <v>47267521</v>
      </c>
      <c r="O119" s="30"/>
      <c r="P119" s="37">
        <v>19609287.989999998</v>
      </c>
      <c r="Q119" s="42">
        <f t="shared" si="23"/>
        <v>0.41485755070590646</v>
      </c>
    </row>
    <row r="120" spans="1:17" ht="48.95" customHeight="1" x14ac:dyDescent="0.2">
      <c r="A120" s="10" t="s">
        <v>44</v>
      </c>
      <c r="B120" s="5" t="s">
        <v>20</v>
      </c>
      <c r="C120" s="5" t="s">
        <v>12</v>
      </c>
      <c r="D120" s="5" t="s">
        <v>105</v>
      </c>
      <c r="E120" s="5" t="s">
        <v>24</v>
      </c>
      <c r="F120" s="5" t="s">
        <v>107</v>
      </c>
      <c r="G120" s="5" t="s">
        <v>45</v>
      </c>
      <c r="H120" s="12">
        <v>3353428.91</v>
      </c>
      <c r="I120" s="12">
        <v>607911.94999999995</v>
      </c>
      <c r="J120" s="12">
        <f>J121</f>
        <v>3961340.8600000003</v>
      </c>
      <c r="K120" s="12">
        <v>3353428.91</v>
      </c>
      <c r="L120" s="12"/>
      <c r="M120" s="12">
        <f>M121</f>
        <v>3961340.8600000003</v>
      </c>
      <c r="N120" s="26">
        <v>3353428.91</v>
      </c>
      <c r="O120" s="30"/>
      <c r="P120" s="37">
        <f>P121</f>
        <v>1740276.14</v>
      </c>
      <c r="Q120" s="42">
        <f t="shared" si="23"/>
        <v>0.43931491924176397</v>
      </c>
    </row>
    <row r="121" spans="1:17" ht="64.5" customHeight="1" x14ac:dyDescent="0.2">
      <c r="A121" s="10" t="s">
        <v>46</v>
      </c>
      <c r="B121" s="5" t="s">
        <v>20</v>
      </c>
      <c r="C121" s="5" t="s">
        <v>12</v>
      </c>
      <c r="D121" s="5" t="s">
        <v>105</v>
      </c>
      <c r="E121" s="5" t="s">
        <v>24</v>
      </c>
      <c r="F121" s="5" t="s">
        <v>107</v>
      </c>
      <c r="G121" s="5" t="s">
        <v>47</v>
      </c>
      <c r="H121" s="12">
        <v>3353428.91</v>
      </c>
      <c r="I121" s="12">
        <v>607911.94999999995</v>
      </c>
      <c r="J121" s="12">
        <v>3961340.8600000003</v>
      </c>
      <c r="K121" s="12">
        <v>3353428.91</v>
      </c>
      <c r="L121" s="12"/>
      <c r="M121" s="12">
        <v>3961340.8600000003</v>
      </c>
      <c r="N121" s="26">
        <v>3353428.91</v>
      </c>
      <c r="O121" s="30"/>
      <c r="P121" s="37">
        <v>1740276.14</v>
      </c>
      <c r="Q121" s="42">
        <f t="shared" si="23"/>
        <v>0.43931491924176397</v>
      </c>
    </row>
    <row r="122" spans="1:17" ht="32.25" customHeight="1" x14ac:dyDescent="0.2">
      <c r="A122" s="10" t="s">
        <v>64</v>
      </c>
      <c r="B122" s="5" t="s">
        <v>20</v>
      </c>
      <c r="C122" s="5" t="s">
        <v>12</v>
      </c>
      <c r="D122" s="5" t="s">
        <v>105</v>
      </c>
      <c r="E122" s="5" t="s">
        <v>24</v>
      </c>
      <c r="F122" s="5" t="s">
        <v>107</v>
      </c>
      <c r="G122" s="5" t="s">
        <v>65</v>
      </c>
      <c r="H122" s="12">
        <v>22492</v>
      </c>
      <c r="I122" s="12"/>
      <c r="J122" s="12">
        <f>J123</f>
        <v>22492</v>
      </c>
      <c r="K122" s="12">
        <v>22492</v>
      </c>
      <c r="L122" s="12"/>
      <c r="M122" s="12">
        <f>M123</f>
        <v>22492</v>
      </c>
      <c r="N122" s="26">
        <v>22492</v>
      </c>
      <c r="O122" s="30"/>
      <c r="P122" s="37">
        <f>P123</f>
        <v>11263</v>
      </c>
      <c r="Q122" s="42">
        <f t="shared" si="23"/>
        <v>0.50075582429308196</v>
      </c>
    </row>
    <row r="123" spans="1:17" ht="32.25" customHeight="1" x14ac:dyDescent="0.2">
      <c r="A123" s="10" t="s">
        <v>66</v>
      </c>
      <c r="B123" s="5" t="s">
        <v>20</v>
      </c>
      <c r="C123" s="5" t="s">
        <v>12</v>
      </c>
      <c r="D123" s="5" t="s">
        <v>105</v>
      </c>
      <c r="E123" s="5" t="s">
        <v>24</v>
      </c>
      <c r="F123" s="5" t="s">
        <v>107</v>
      </c>
      <c r="G123" s="5" t="s">
        <v>67</v>
      </c>
      <c r="H123" s="12">
        <v>22492</v>
      </c>
      <c r="I123" s="12"/>
      <c r="J123" s="12">
        <v>22492</v>
      </c>
      <c r="K123" s="12">
        <v>22492</v>
      </c>
      <c r="L123" s="12"/>
      <c r="M123" s="12">
        <v>22492</v>
      </c>
      <c r="N123" s="26">
        <v>22492</v>
      </c>
      <c r="O123" s="30"/>
      <c r="P123" s="37">
        <v>11263</v>
      </c>
      <c r="Q123" s="42">
        <f t="shared" si="23"/>
        <v>0.50075582429308196</v>
      </c>
    </row>
    <row r="124" spans="1:17" ht="64.5" customHeight="1" x14ac:dyDescent="0.2">
      <c r="A124" s="6" t="s">
        <v>108</v>
      </c>
      <c r="B124" s="7" t="s">
        <v>20</v>
      </c>
      <c r="C124" s="7" t="s">
        <v>12</v>
      </c>
      <c r="D124" s="7" t="s">
        <v>18</v>
      </c>
      <c r="E124" s="3" t="s">
        <v>0</v>
      </c>
      <c r="F124" s="3" t="s">
        <v>0</v>
      </c>
      <c r="G124" s="3" t="s">
        <v>0</v>
      </c>
      <c r="H124" s="8">
        <v>5624411</v>
      </c>
      <c r="I124" s="8"/>
      <c r="J124" s="8">
        <f>J125</f>
        <v>5624411</v>
      </c>
      <c r="K124" s="8">
        <v>5624411</v>
      </c>
      <c r="L124" s="8"/>
      <c r="M124" s="8">
        <f>M125</f>
        <v>5624411</v>
      </c>
      <c r="N124" s="8">
        <f t="shared" ref="N124:P124" si="28">N125</f>
        <v>5624411</v>
      </c>
      <c r="O124" s="8">
        <f t="shared" si="28"/>
        <v>0</v>
      </c>
      <c r="P124" s="8">
        <f t="shared" si="28"/>
        <v>2218580.4900000002</v>
      </c>
      <c r="Q124" s="41">
        <f t="shared" si="23"/>
        <v>0.39445561321887751</v>
      </c>
    </row>
    <row r="125" spans="1:17" ht="32.25" customHeight="1" x14ac:dyDescent="0.2">
      <c r="A125" s="6" t="s">
        <v>23</v>
      </c>
      <c r="B125" s="7" t="s">
        <v>20</v>
      </c>
      <c r="C125" s="7" t="s">
        <v>12</v>
      </c>
      <c r="D125" s="7" t="s">
        <v>18</v>
      </c>
      <c r="E125" s="7" t="s">
        <v>24</v>
      </c>
      <c r="F125" s="9" t="s">
        <v>0</v>
      </c>
      <c r="G125" s="9" t="s">
        <v>0</v>
      </c>
      <c r="H125" s="8">
        <v>5624411</v>
      </c>
      <c r="I125" s="8"/>
      <c r="J125" s="8">
        <f>J126</f>
        <v>5624411</v>
      </c>
      <c r="K125" s="8">
        <v>5624411</v>
      </c>
      <c r="L125" s="8"/>
      <c r="M125" s="8">
        <f>M126</f>
        <v>5624411</v>
      </c>
      <c r="N125" s="25">
        <v>5624411</v>
      </c>
      <c r="O125" s="30"/>
      <c r="P125" s="36">
        <f>P126</f>
        <v>2218580.4900000002</v>
      </c>
      <c r="Q125" s="41">
        <f t="shared" si="23"/>
        <v>0.39445561321887751</v>
      </c>
    </row>
    <row r="126" spans="1:17" ht="48.95" customHeight="1" x14ac:dyDescent="0.2">
      <c r="A126" s="10" t="s">
        <v>109</v>
      </c>
      <c r="B126" s="5" t="s">
        <v>20</v>
      </c>
      <c r="C126" s="5" t="s">
        <v>12</v>
      </c>
      <c r="D126" s="5" t="s">
        <v>18</v>
      </c>
      <c r="E126" s="5" t="s">
        <v>24</v>
      </c>
      <c r="F126" s="5" t="s">
        <v>110</v>
      </c>
      <c r="G126" s="11" t="s">
        <v>0</v>
      </c>
      <c r="H126" s="12">
        <v>5624411</v>
      </c>
      <c r="I126" s="12"/>
      <c r="J126" s="12">
        <f>J127</f>
        <v>5624411</v>
      </c>
      <c r="K126" s="12">
        <v>5624411</v>
      </c>
      <c r="L126" s="12"/>
      <c r="M126" s="12">
        <f>M127</f>
        <v>5624411</v>
      </c>
      <c r="N126" s="26">
        <v>5624411</v>
      </c>
      <c r="O126" s="30"/>
      <c r="P126" s="37">
        <f>P127</f>
        <v>2218580.4900000002</v>
      </c>
      <c r="Q126" s="42">
        <f t="shared" si="23"/>
        <v>0.39445561321887751</v>
      </c>
    </row>
    <row r="127" spans="1:17" ht="64.5" customHeight="1" x14ac:dyDescent="0.2">
      <c r="A127" s="10" t="s">
        <v>27</v>
      </c>
      <c r="B127" s="5" t="s">
        <v>20</v>
      </c>
      <c r="C127" s="5" t="s">
        <v>12</v>
      </c>
      <c r="D127" s="5" t="s">
        <v>18</v>
      </c>
      <c r="E127" s="5" t="s">
        <v>24</v>
      </c>
      <c r="F127" s="5" t="s">
        <v>110</v>
      </c>
      <c r="G127" s="5" t="s">
        <v>28</v>
      </c>
      <c r="H127" s="12">
        <v>5624411</v>
      </c>
      <c r="I127" s="12"/>
      <c r="J127" s="12">
        <f>J128</f>
        <v>5624411</v>
      </c>
      <c r="K127" s="12">
        <v>5624411</v>
      </c>
      <c r="L127" s="12"/>
      <c r="M127" s="12">
        <f>M128</f>
        <v>5624411</v>
      </c>
      <c r="N127" s="26">
        <v>5624411</v>
      </c>
      <c r="O127" s="30"/>
      <c r="P127" s="37">
        <f>P128</f>
        <v>2218580.4900000002</v>
      </c>
      <c r="Q127" s="42">
        <f t="shared" si="23"/>
        <v>0.39445561321887751</v>
      </c>
    </row>
    <row r="128" spans="1:17" ht="32.25" customHeight="1" x14ac:dyDescent="0.2">
      <c r="A128" s="10" t="s">
        <v>29</v>
      </c>
      <c r="B128" s="5" t="s">
        <v>20</v>
      </c>
      <c r="C128" s="5" t="s">
        <v>12</v>
      </c>
      <c r="D128" s="5" t="s">
        <v>18</v>
      </c>
      <c r="E128" s="5" t="s">
        <v>24</v>
      </c>
      <c r="F128" s="5" t="s">
        <v>110</v>
      </c>
      <c r="G128" s="5" t="s">
        <v>30</v>
      </c>
      <c r="H128" s="12">
        <v>5624411</v>
      </c>
      <c r="I128" s="12"/>
      <c r="J128" s="12">
        <v>5624411</v>
      </c>
      <c r="K128" s="12">
        <v>5624411</v>
      </c>
      <c r="L128" s="12"/>
      <c r="M128" s="12">
        <v>5624411</v>
      </c>
      <c r="N128" s="26">
        <v>5624411</v>
      </c>
      <c r="O128" s="30"/>
      <c r="P128" s="37">
        <v>2218580.4900000002</v>
      </c>
      <c r="Q128" s="42">
        <f t="shared" si="23"/>
        <v>0.39445561321887751</v>
      </c>
    </row>
    <row r="129" spans="1:17" ht="47.25" customHeight="1" x14ac:dyDescent="0.2">
      <c r="A129" s="15" t="s">
        <v>304</v>
      </c>
      <c r="B129" s="7" t="s">
        <v>20</v>
      </c>
      <c r="C129" s="7">
        <v>4</v>
      </c>
      <c r="D129" s="7">
        <v>11</v>
      </c>
      <c r="E129" s="5"/>
      <c r="F129" s="5"/>
      <c r="G129" s="5"/>
      <c r="H129" s="12"/>
      <c r="I129" s="17">
        <v>92932.42</v>
      </c>
      <c r="J129" s="17">
        <f>J130</f>
        <v>92932.42</v>
      </c>
      <c r="K129" s="17">
        <v>0</v>
      </c>
      <c r="L129" s="17"/>
      <c r="M129" s="17">
        <f>M130</f>
        <v>92932.42</v>
      </c>
      <c r="N129" s="27">
        <v>0</v>
      </c>
      <c r="O129" s="30"/>
      <c r="P129" s="38">
        <f>P130</f>
        <v>0</v>
      </c>
      <c r="Q129" s="41">
        <f t="shared" si="23"/>
        <v>0</v>
      </c>
    </row>
    <row r="130" spans="1:17" ht="32.25" customHeight="1" x14ac:dyDescent="0.2">
      <c r="A130" s="6" t="s">
        <v>23</v>
      </c>
      <c r="B130" s="7" t="s">
        <v>20</v>
      </c>
      <c r="C130" s="7">
        <v>4</v>
      </c>
      <c r="D130" s="7">
        <v>11</v>
      </c>
      <c r="E130" s="7" t="s">
        <v>24</v>
      </c>
      <c r="F130" s="5"/>
      <c r="G130" s="5"/>
      <c r="H130" s="12"/>
      <c r="I130" s="17">
        <v>92932.42</v>
      </c>
      <c r="J130" s="17">
        <f>J131</f>
        <v>92932.42</v>
      </c>
      <c r="K130" s="17">
        <v>0</v>
      </c>
      <c r="L130" s="17"/>
      <c r="M130" s="17">
        <f>M131</f>
        <v>92932.42</v>
      </c>
      <c r="N130" s="27">
        <v>0</v>
      </c>
      <c r="O130" s="30"/>
      <c r="P130" s="38">
        <f>P131</f>
        <v>0</v>
      </c>
      <c r="Q130" s="41">
        <f t="shared" si="23"/>
        <v>0</v>
      </c>
    </row>
    <row r="131" spans="1:17" ht="43.5" customHeight="1" x14ac:dyDescent="0.2">
      <c r="A131" s="16" t="s">
        <v>302</v>
      </c>
      <c r="B131" s="5" t="s">
        <v>20</v>
      </c>
      <c r="C131" s="5">
        <v>4</v>
      </c>
      <c r="D131" s="5">
        <v>11</v>
      </c>
      <c r="E131" s="5" t="s">
        <v>24</v>
      </c>
      <c r="F131" s="14">
        <v>82180</v>
      </c>
      <c r="G131" s="11" t="s">
        <v>0</v>
      </c>
      <c r="H131" s="12"/>
      <c r="I131" s="12">
        <v>92932.42</v>
      </c>
      <c r="J131" s="12">
        <f>J132</f>
        <v>92932.42</v>
      </c>
      <c r="K131" s="12">
        <v>0</v>
      </c>
      <c r="L131" s="12"/>
      <c r="M131" s="12">
        <f>M132</f>
        <v>92932.42</v>
      </c>
      <c r="N131" s="26">
        <v>0</v>
      </c>
      <c r="O131" s="30"/>
      <c r="P131" s="37">
        <f>P132</f>
        <v>0</v>
      </c>
      <c r="Q131" s="42">
        <f t="shared" si="23"/>
        <v>0</v>
      </c>
    </row>
    <row r="132" spans="1:17" ht="57.75" customHeight="1" x14ac:dyDescent="0.2">
      <c r="A132" s="10" t="s">
        <v>248</v>
      </c>
      <c r="B132" s="5" t="s">
        <v>20</v>
      </c>
      <c r="C132" s="5">
        <v>4</v>
      </c>
      <c r="D132" s="5">
        <v>11</v>
      </c>
      <c r="E132" s="5" t="s">
        <v>24</v>
      </c>
      <c r="F132" s="14">
        <v>82180</v>
      </c>
      <c r="G132" s="5">
        <v>400</v>
      </c>
      <c r="H132" s="12"/>
      <c r="I132" s="12">
        <v>92932.42</v>
      </c>
      <c r="J132" s="12">
        <f>J133</f>
        <v>92932.42</v>
      </c>
      <c r="K132" s="12">
        <v>0</v>
      </c>
      <c r="L132" s="12"/>
      <c r="M132" s="12">
        <f>M133</f>
        <v>92932.42</v>
      </c>
      <c r="N132" s="26">
        <v>0</v>
      </c>
      <c r="O132" s="30"/>
      <c r="P132" s="37">
        <f>P133</f>
        <v>0</v>
      </c>
      <c r="Q132" s="42">
        <f t="shared" si="23"/>
        <v>0</v>
      </c>
    </row>
    <row r="133" spans="1:17" ht="32.25" customHeight="1" x14ac:dyDescent="0.2">
      <c r="A133" s="10" t="s">
        <v>250</v>
      </c>
      <c r="B133" s="5" t="s">
        <v>20</v>
      </c>
      <c r="C133" s="5">
        <v>4</v>
      </c>
      <c r="D133" s="5">
        <v>11</v>
      </c>
      <c r="E133" s="5" t="s">
        <v>24</v>
      </c>
      <c r="F133" s="14">
        <v>82180</v>
      </c>
      <c r="G133" s="5">
        <v>410</v>
      </c>
      <c r="H133" s="12"/>
      <c r="I133" s="12">
        <v>92932.42</v>
      </c>
      <c r="J133" s="12">
        <v>92932.42</v>
      </c>
      <c r="K133" s="12">
        <v>0</v>
      </c>
      <c r="L133" s="12"/>
      <c r="M133" s="12">
        <v>92932.42</v>
      </c>
      <c r="N133" s="26">
        <v>0</v>
      </c>
      <c r="O133" s="30"/>
      <c r="P133" s="37">
        <v>0</v>
      </c>
      <c r="Q133" s="42">
        <f t="shared" si="23"/>
        <v>0</v>
      </c>
    </row>
    <row r="134" spans="1:17" ht="64.5" customHeight="1" x14ac:dyDescent="0.2">
      <c r="A134" s="6" t="s">
        <v>298</v>
      </c>
      <c r="B134" s="7" t="s">
        <v>20</v>
      </c>
      <c r="C134" s="7" t="s">
        <v>12</v>
      </c>
      <c r="D134" s="7" t="s">
        <v>111</v>
      </c>
      <c r="E134" s="3" t="s">
        <v>0</v>
      </c>
      <c r="F134" s="3" t="s">
        <v>0</v>
      </c>
      <c r="G134" s="3" t="s">
        <v>0</v>
      </c>
      <c r="H134" s="8">
        <v>272755235.39999998</v>
      </c>
      <c r="I134" s="8">
        <v>42281399.240000002</v>
      </c>
      <c r="J134" s="8">
        <f>J135</f>
        <v>315036634.63999999</v>
      </c>
      <c r="K134" s="8">
        <v>270996279.20999998</v>
      </c>
      <c r="L134" s="8"/>
      <c r="M134" s="8">
        <f>M135</f>
        <v>315036634.63999999</v>
      </c>
      <c r="N134" s="25">
        <v>270559549.54000002</v>
      </c>
      <c r="O134" s="30"/>
      <c r="P134" s="36">
        <f>P135</f>
        <v>154396421.21000001</v>
      </c>
      <c r="Q134" s="41">
        <f t="shared" si="23"/>
        <v>0.49009037119264731</v>
      </c>
    </row>
    <row r="135" spans="1:17" ht="32.25" customHeight="1" x14ac:dyDescent="0.2">
      <c r="A135" s="6" t="s">
        <v>23</v>
      </c>
      <c r="B135" s="7" t="s">
        <v>20</v>
      </c>
      <c r="C135" s="7" t="s">
        <v>12</v>
      </c>
      <c r="D135" s="7" t="s">
        <v>111</v>
      </c>
      <c r="E135" s="7" t="s">
        <v>24</v>
      </c>
      <c r="F135" s="9" t="s">
        <v>0</v>
      </c>
      <c r="G135" s="9" t="s">
        <v>0</v>
      </c>
      <c r="H135" s="8">
        <v>272755235.39999998</v>
      </c>
      <c r="I135" s="8">
        <v>42281399.240000002</v>
      </c>
      <c r="J135" s="8">
        <f>J136+J139+J142+J145+J148+J151+J154+J157+J160</f>
        <v>315036634.63999999</v>
      </c>
      <c r="K135" s="8">
        <v>270996279.20999998</v>
      </c>
      <c r="L135" s="8"/>
      <c r="M135" s="8">
        <f>M136+M139+M142+M145+M148+M151+M154+M157+M160</f>
        <v>315036634.63999999</v>
      </c>
      <c r="N135" s="8">
        <f t="shared" ref="N135:P135" si="29">N136+N139+N142+N145+N148+N151+N154+N157+N160</f>
        <v>270559549.53999996</v>
      </c>
      <c r="O135" s="8">
        <f t="shared" si="29"/>
        <v>0</v>
      </c>
      <c r="P135" s="8">
        <f t="shared" si="29"/>
        <v>154396421.21000001</v>
      </c>
      <c r="Q135" s="41">
        <f t="shared" si="23"/>
        <v>0.49009037119264731</v>
      </c>
    </row>
    <row r="136" spans="1:17" ht="176.45" customHeight="1" x14ac:dyDescent="0.2">
      <c r="A136" s="10" t="s">
        <v>112</v>
      </c>
      <c r="B136" s="5" t="s">
        <v>20</v>
      </c>
      <c r="C136" s="5" t="s">
        <v>12</v>
      </c>
      <c r="D136" s="5" t="s">
        <v>111</v>
      </c>
      <c r="E136" s="5" t="s">
        <v>24</v>
      </c>
      <c r="F136" s="5" t="s">
        <v>113</v>
      </c>
      <c r="G136" s="11" t="s">
        <v>0</v>
      </c>
      <c r="H136" s="12">
        <v>110070686</v>
      </c>
      <c r="I136" s="12"/>
      <c r="J136" s="12">
        <f>J137</f>
        <v>110070686</v>
      </c>
      <c r="K136" s="12">
        <v>110070686</v>
      </c>
      <c r="L136" s="12"/>
      <c r="M136" s="12">
        <f>M137</f>
        <v>110070686</v>
      </c>
      <c r="N136" s="26">
        <v>110070686</v>
      </c>
      <c r="O136" s="30"/>
      <c r="P136" s="37">
        <f>P137</f>
        <v>66788066.109999999</v>
      </c>
      <c r="Q136" s="42">
        <f t="shared" si="23"/>
        <v>0.60677432418291644</v>
      </c>
    </row>
    <row r="137" spans="1:17" ht="64.5" customHeight="1" x14ac:dyDescent="0.2">
      <c r="A137" s="10" t="s">
        <v>27</v>
      </c>
      <c r="B137" s="5" t="s">
        <v>20</v>
      </c>
      <c r="C137" s="5" t="s">
        <v>12</v>
      </c>
      <c r="D137" s="5" t="s">
        <v>111</v>
      </c>
      <c r="E137" s="5" t="s">
        <v>24</v>
      </c>
      <c r="F137" s="5" t="s">
        <v>113</v>
      </c>
      <c r="G137" s="5" t="s">
        <v>28</v>
      </c>
      <c r="H137" s="12">
        <v>110070686</v>
      </c>
      <c r="I137" s="12"/>
      <c r="J137" s="12">
        <f>J138</f>
        <v>110070686</v>
      </c>
      <c r="K137" s="12">
        <v>110070686</v>
      </c>
      <c r="L137" s="12"/>
      <c r="M137" s="12">
        <f>M138</f>
        <v>110070686</v>
      </c>
      <c r="N137" s="26">
        <v>110070686</v>
      </c>
      <c r="O137" s="30"/>
      <c r="P137" s="37">
        <f>P138</f>
        <v>66788066.109999999</v>
      </c>
      <c r="Q137" s="42">
        <f t="shared" ref="Q137:Q200" si="30">P137/M137</f>
        <v>0.60677432418291644</v>
      </c>
    </row>
    <row r="138" spans="1:17" ht="32.25" customHeight="1" x14ac:dyDescent="0.2">
      <c r="A138" s="10" t="s">
        <v>29</v>
      </c>
      <c r="B138" s="5" t="s">
        <v>20</v>
      </c>
      <c r="C138" s="5" t="s">
        <v>12</v>
      </c>
      <c r="D138" s="5" t="s">
        <v>111</v>
      </c>
      <c r="E138" s="5" t="s">
        <v>24</v>
      </c>
      <c r="F138" s="5" t="s">
        <v>113</v>
      </c>
      <c r="G138" s="5" t="s">
        <v>30</v>
      </c>
      <c r="H138" s="12">
        <v>110070686</v>
      </c>
      <c r="I138" s="12"/>
      <c r="J138" s="12">
        <v>110070686</v>
      </c>
      <c r="K138" s="12">
        <v>110070686</v>
      </c>
      <c r="L138" s="12"/>
      <c r="M138" s="12">
        <v>110070686</v>
      </c>
      <c r="N138" s="26">
        <v>110070686</v>
      </c>
      <c r="O138" s="30"/>
      <c r="P138" s="37">
        <v>66788066.109999999</v>
      </c>
      <c r="Q138" s="42">
        <f t="shared" si="30"/>
        <v>0.60677432418291644</v>
      </c>
    </row>
    <row r="139" spans="1:17" ht="409.6" customHeight="1" x14ac:dyDescent="0.2">
      <c r="A139" s="10" t="s">
        <v>114</v>
      </c>
      <c r="B139" s="5" t="s">
        <v>20</v>
      </c>
      <c r="C139" s="5" t="s">
        <v>12</v>
      </c>
      <c r="D139" s="5" t="s">
        <v>111</v>
      </c>
      <c r="E139" s="5" t="s">
        <v>24</v>
      </c>
      <c r="F139" s="5" t="s">
        <v>115</v>
      </c>
      <c r="G139" s="11" t="s">
        <v>0</v>
      </c>
      <c r="H139" s="12">
        <v>95380551</v>
      </c>
      <c r="I139" s="12"/>
      <c r="J139" s="12">
        <f>J140</f>
        <v>95380551</v>
      </c>
      <c r="K139" s="12">
        <v>95380551</v>
      </c>
      <c r="L139" s="12"/>
      <c r="M139" s="12">
        <f>M140</f>
        <v>95380551</v>
      </c>
      <c r="N139" s="26">
        <v>95380551</v>
      </c>
      <c r="O139" s="30"/>
      <c r="P139" s="37">
        <f>P140</f>
        <v>52379508.890000001</v>
      </c>
      <c r="Q139" s="42">
        <f t="shared" si="30"/>
        <v>0.54916341267518998</v>
      </c>
    </row>
    <row r="140" spans="1:17" ht="64.5" customHeight="1" x14ac:dyDescent="0.2">
      <c r="A140" s="10" t="s">
        <v>27</v>
      </c>
      <c r="B140" s="5" t="s">
        <v>20</v>
      </c>
      <c r="C140" s="5" t="s">
        <v>12</v>
      </c>
      <c r="D140" s="5" t="s">
        <v>111</v>
      </c>
      <c r="E140" s="5" t="s">
        <v>24</v>
      </c>
      <c r="F140" s="5" t="s">
        <v>115</v>
      </c>
      <c r="G140" s="5" t="s">
        <v>28</v>
      </c>
      <c r="H140" s="12">
        <v>95380551</v>
      </c>
      <c r="I140" s="12"/>
      <c r="J140" s="12">
        <f>J141</f>
        <v>95380551</v>
      </c>
      <c r="K140" s="12">
        <v>95380551</v>
      </c>
      <c r="L140" s="12"/>
      <c r="M140" s="12">
        <f>M141</f>
        <v>95380551</v>
      </c>
      <c r="N140" s="26">
        <v>95380551</v>
      </c>
      <c r="O140" s="30"/>
      <c r="P140" s="37">
        <f>P141</f>
        <v>52379508.890000001</v>
      </c>
      <c r="Q140" s="42">
        <f t="shared" si="30"/>
        <v>0.54916341267518998</v>
      </c>
    </row>
    <row r="141" spans="1:17" ht="32.25" customHeight="1" x14ac:dyDescent="0.2">
      <c r="A141" s="10" t="s">
        <v>29</v>
      </c>
      <c r="B141" s="5" t="s">
        <v>20</v>
      </c>
      <c r="C141" s="5" t="s">
        <v>12</v>
      </c>
      <c r="D141" s="5" t="s">
        <v>111</v>
      </c>
      <c r="E141" s="5" t="s">
        <v>24</v>
      </c>
      <c r="F141" s="5" t="s">
        <v>115</v>
      </c>
      <c r="G141" s="5" t="s">
        <v>30</v>
      </c>
      <c r="H141" s="12">
        <v>95380551</v>
      </c>
      <c r="I141" s="12"/>
      <c r="J141" s="12">
        <v>95380551</v>
      </c>
      <c r="K141" s="12">
        <v>95380551</v>
      </c>
      <c r="L141" s="12"/>
      <c r="M141" s="12">
        <v>95380551</v>
      </c>
      <c r="N141" s="26">
        <v>95380551</v>
      </c>
      <c r="O141" s="30"/>
      <c r="P141" s="37">
        <v>52379508.890000001</v>
      </c>
      <c r="Q141" s="42">
        <f t="shared" si="30"/>
        <v>0.54916341267518998</v>
      </c>
    </row>
    <row r="142" spans="1:17" ht="32.25" customHeight="1" x14ac:dyDescent="0.2">
      <c r="A142" s="10" t="s">
        <v>116</v>
      </c>
      <c r="B142" s="5" t="s">
        <v>20</v>
      </c>
      <c r="C142" s="5" t="s">
        <v>12</v>
      </c>
      <c r="D142" s="5" t="s">
        <v>111</v>
      </c>
      <c r="E142" s="5" t="s">
        <v>24</v>
      </c>
      <c r="F142" s="5" t="s">
        <v>117</v>
      </c>
      <c r="G142" s="11" t="s">
        <v>0</v>
      </c>
      <c r="H142" s="12">
        <v>19245579.789999999</v>
      </c>
      <c r="I142" s="12">
        <v>22131110.100000001</v>
      </c>
      <c r="J142" s="12">
        <f>J143</f>
        <v>41376689.890000001</v>
      </c>
      <c r="K142" s="12">
        <v>19245579.789999999</v>
      </c>
      <c r="L142" s="12"/>
      <c r="M142" s="12">
        <f>M143</f>
        <v>41376689.890000001</v>
      </c>
      <c r="N142" s="26">
        <v>19245579.789999999</v>
      </c>
      <c r="O142" s="30"/>
      <c r="P142" s="37">
        <f>P143</f>
        <v>9835328.9700000007</v>
      </c>
      <c r="Q142" s="42">
        <f t="shared" si="30"/>
        <v>0.23770216989680032</v>
      </c>
    </row>
    <row r="143" spans="1:17" ht="64.5" customHeight="1" x14ac:dyDescent="0.2">
      <c r="A143" s="10" t="s">
        <v>27</v>
      </c>
      <c r="B143" s="5" t="s">
        <v>20</v>
      </c>
      <c r="C143" s="5" t="s">
        <v>12</v>
      </c>
      <c r="D143" s="5" t="s">
        <v>111</v>
      </c>
      <c r="E143" s="5" t="s">
        <v>24</v>
      </c>
      <c r="F143" s="5" t="s">
        <v>117</v>
      </c>
      <c r="G143" s="5" t="s">
        <v>28</v>
      </c>
      <c r="H143" s="12">
        <v>19245579.789999999</v>
      </c>
      <c r="I143" s="12">
        <v>22131110.100000001</v>
      </c>
      <c r="J143" s="12">
        <f>J144</f>
        <v>41376689.890000001</v>
      </c>
      <c r="K143" s="12">
        <v>19245579.789999999</v>
      </c>
      <c r="L143" s="12"/>
      <c r="M143" s="12">
        <f>M144</f>
        <v>41376689.890000001</v>
      </c>
      <c r="N143" s="26">
        <v>19245579.789999999</v>
      </c>
      <c r="O143" s="30"/>
      <c r="P143" s="37">
        <f>P144</f>
        <v>9835328.9700000007</v>
      </c>
      <c r="Q143" s="42">
        <f t="shared" si="30"/>
        <v>0.23770216989680032</v>
      </c>
    </row>
    <row r="144" spans="1:17" ht="32.25" customHeight="1" x14ac:dyDescent="0.2">
      <c r="A144" s="10" t="s">
        <v>29</v>
      </c>
      <c r="B144" s="5" t="s">
        <v>20</v>
      </c>
      <c r="C144" s="5" t="s">
        <v>12</v>
      </c>
      <c r="D144" s="5" t="s">
        <v>111</v>
      </c>
      <c r="E144" s="5" t="s">
        <v>24</v>
      </c>
      <c r="F144" s="5" t="s">
        <v>117</v>
      </c>
      <c r="G144" s="5" t="s">
        <v>30</v>
      </c>
      <c r="H144" s="12">
        <v>19245579.789999999</v>
      </c>
      <c r="I144" s="12">
        <v>22131110.100000001</v>
      </c>
      <c r="J144" s="12">
        <v>41376689.890000001</v>
      </c>
      <c r="K144" s="12">
        <v>19245579.789999999</v>
      </c>
      <c r="L144" s="12"/>
      <c r="M144" s="12">
        <v>41376689.890000001</v>
      </c>
      <c r="N144" s="26">
        <v>19245579.789999999</v>
      </c>
      <c r="O144" s="30"/>
      <c r="P144" s="37">
        <v>9835328.9700000007</v>
      </c>
      <c r="Q144" s="42">
        <f t="shared" si="30"/>
        <v>0.23770216989680032</v>
      </c>
    </row>
    <row r="145" spans="1:17" ht="30" customHeight="1" x14ac:dyDescent="0.2">
      <c r="A145" s="10" t="s">
        <v>118</v>
      </c>
      <c r="B145" s="5" t="s">
        <v>20</v>
      </c>
      <c r="C145" s="5" t="s">
        <v>12</v>
      </c>
      <c r="D145" s="5" t="s">
        <v>111</v>
      </c>
      <c r="E145" s="5" t="s">
        <v>24</v>
      </c>
      <c r="F145" s="5" t="s">
        <v>119</v>
      </c>
      <c r="G145" s="11" t="s">
        <v>0</v>
      </c>
      <c r="H145" s="12">
        <v>29872863.91</v>
      </c>
      <c r="I145" s="12">
        <v>20201146.329999998</v>
      </c>
      <c r="J145" s="12">
        <f>J146</f>
        <v>50074010.239999995</v>
      </c>
      <c r="K145" s="12">
        <v>28290657.5</v>
      </c>
      <c r="L145" s="12"/>
      <c r="M145" s="12">
        <f>M146</f>
        <v>50074010.239999995</v>
      </c>
      <c r="N145" s="26">
        <v>28290657.5</v>
      </c>
      <c r="O145" s="30"/>
      <c r="P145" s="37">
        <f>P146</f>
        <v>16317426.66</v>
      </c>
      <c r="Q145" s="42">
        <f t="shared" si="30"/>
        <v>0.32586618450953136</v>
      </c>
    </row>
    <row r="146" spans="1:17" ht="64.5" customHeight="1" x14ac:dyDescent="0.2">
      <c r="A146" s="10" t="s">
        <v>27</v>
      </c>
      <c r="B146" s="5" t="s">
        <v>20</v>
      </c>
      <c r="C146" s="5" t="s">
        <v>12</v>
      </c>
      <c r="D146" s="5" t="s">
        <v>111</v>
      </c>
      <c r="E146" s="5" t="s">
        <v>24</v>
      </c>
      <c r="F146" s="5" t="s">
        <v>119</v>
      </c>
      <c r="G146" s="5" t="s">
        <v>28</v>
      </c>
      <c r="H146" s="12">
        <v>29872863.91</v>
      </c>
      <c r="I146" s="12">
        <v>20201146.329999998</v>
      </c>
      <c r="J146" s="12">
        <f>J147</f>
        <v>50074010.239999995</v>
      </c>
      <c r="K146" s="12">
        <v>28290657.5</v>
      </c>
      <c r="L146" s="12"/>
      <c r="M146" s="12">
        <f>M147</f>
        <v>50074010.239999995</v>
      </c>
      <c r="N146" s="26">
        <v>28290657.5</v>
      </c>
      <c r="O146" s="30"/>
      <c r="P146" s="37">
        <f>P147</f>
        <v>16317426.66</v>
      </c>
      <c r="Q146" s="42">
        <f t="shared" si="30"/>
        <v>0.32586618450953136</v>
      </c>
    </row>
    <row r="147" spans="1:17" ht="32.25" customHeight="1" x14ac:dyDescent="0.2">
      <c r="A147" s="10" t="s">
        <v>29</v>
      </c>
      <c r="B147" s="5" t="s">
        <v>20</v>
      </c>
      <c r="C147" s="5" t="s">
        <v>12</v>
      </c>
      <c r="D147" s="5" t="s">
        <v>111</v>
      </c>
      <c r="E147" s="5" t="s">
        <v>24</v>
      </c>
      <c r="F147" s="5" t="s">
        <v>119</v>
      </c>
      <c r="G147" s="5" t="s">
        <v>30</v>
      </c>
      <c r="H147" s="12">
        <v>29872863.91</v>
      </c>
      <c r="I147" s="12">
        <v>20201146.329999998</v>
      </c>
      <c r="J147" s="12">
        <v>50074010.239999995</v>
      </c>
      <c r="K147" s="12">
        <v>28290657.5</v>
      </c>
      <c r="L147" s="12"/>
      <c r="M147" s="12">
        <v>50074010.239999995</v>
      </c>
      <c r="N147" s="26">
        <v>28290657.5</v>
      </c>
      <c r="O147" s="30"/>
      <c r="P147" s="37">
        <v>16317426.66</v>
      </c>
      <c r="Q147" s="42">
        <f t="shared" si="30"/>
        <v>0.32586618450953136</v>
      </c>
    </row>
    <row r="148" spans="1:17" ht="32.25" customHeight="1" x14ac:dyDescent="0.2">
      <c r="A148" s="10" t="s">
        <v>120</v>
      </c>
      <c r="B148" s="5" t="s">
        <v>20</v>
      </c>
      <c r="C148" s="5" t="s">
        <v>12</v>
      </c>
      <c r="D148" s="5" t="s">
        <v>111</v>
      </c>
      <c r="E148" s="5" t="s">
        <v>24</v>
      </c>
      <c r="F148" s="5" t="s">
        <v>121</v>
      </c>
      <c r="G148" s="11" t="s">
        <v>0</v>
      </c>
      <c r="H148" s="12">
        <v>3762039.47</v>
      </c>
      <c r="I148" s="12">
        <v>-50857.19</v>
      </c>
      <c r="J148" s="12">
        <f>J149</f>
        <v>3711182.2800000003</v>
      </c>
      <c r="K148" s="12">
        <v>3762039.47</v>
      </c>
      <c r="L148" s="12"/>
      <c r="M148" s="12">
        <f>M149</f>
        <v>3711182.2800000003</v>
      </c>
      <c r="N148" s="26">
        <v>3762039.47</v>
      </c>
      <c r="O148" s="30"/>
      <c r="P148" s="37">
        <f>P149</f>
        <v>1420030.78</v>
      </c>
      <c r="Q148" s="42">
        <f t="shared" si="30"/>
        <v>0.38263568665239478</v>
      </c>
    </row>
    <row r="149" spans="1:17" ht="64.5" customHeight="1" x14ac:dyDescent="0.2">
      <c r="A149" s="10" t="s">
        <v>27</v>
      </c>
      <c r="B149" s="5" t="s">
        <v>20</v>
      </c>
      <c r="C149" s="5" t="s">
        <v>12</v>
      </c>
      <c r="D149" s="5" t="s">
        <v>111</v>
      </c>
      <c r="E149" s="5" t="s">
        <v>24</v>
      </c>
      <c r="F149" s="5" t="s">
        <v>121</v>
      </c>
      <c r="G149" s="5" t="s">
        <v>28</v>
      </c>
      <c r="H149" s="12">
        <v>3762039.47</v>
      </c>
      <c r="I149" s="12">
        <v>-50857.19</v>
      </c>
      <c r="J149" s="12">
        <f>J150</f>
        <v>3711182.2800000003</v>
      </c>
      <c r="K149" s="12">
        <v>3762039.47</v>
      </c>
      <c r="L149" s="12"/>
      <c r="M149" s="12">
        <f>M150</f>
        <v>3711182.2800000003</v>
      </c>
      <c r="N149" s="26">
        <v>3762039.47</v>
      </c>
      <c r="O149" s="30"/>
      <c r="P149" s="37">
        <f>P150</f>
        <v>1420030.78</v>
      </c>
      <c r="Q149" s="42">
        <f t="shared" si="30"/>
        <v>0.38263568665239478</v>
      </c>
    </row>
    <row r="150" spans="1:17" ht="32.25" customHeight="1" x14ac:dyDescent="0.2">
      <c r="A150" s="10" t="s">
        <v>29</v>
      </c>
      <c r="B150" s="5" t="s">
        <v>20</v>
      </c>
      <c r="C150" s="5" t="s">
        <v>12</v>
      </c>
      <c r="D150" s="5" t="s">
        <v>111</v>
      </c>
      <c r="E150" s="5" t="s">
        <v>24</v>
      </c>
      <c r="F150" s="5" t="s">
        <v>121</v>
      </c>
      <c r="G150" s="5" t="s">
        <v>30</v>
      </c>
      <c r="H150" s="12">
        <v>3762039.47</v>
      </c>
      <c r="I150" s="12">
        <v>-50857.19</v>
      </c>
      <c r="J150" s="12">
        <v>3711182.2800000003</v>
      </c>
      <c r="K150" s="12">
        <v>3762039.47</v>
      </c>
      <c r="L150" s="12"/>
      <c r="M150" s="12">
        <v>3711182.2800000003</v>
      </c>
      <c r="N150" s="26">
        <v>3762039.47</v>
      </c>
      <c r="O150" s="30"/>
      <c r="P150" s="37">
        <v>1420030.78</v>
      </c>
      <c r="Q150" s="42">
        <f t="shared" si="30"/>
        <v>0.38263568665239478</v>
      </c>
    </row>
    <row r="151" spans="1:17" ht="64.5" customHeight="1" x14ac:dyDescent="0.2">
      <c r="A151" s="10" t="s">
        <v>122</v>
      </c>
      <c r="B151" s="5" t="s">
        <v>20</v>
      </c>
      <c r="C151" s="5" t="s">
        <v>12</v>
      </c>
      <c r="D151" s="5" t="s">
        <v>111</v>
      </c>
      <c r="E151" s="5" t="s">
        <v>24</v>
      </c>
      <c r="F151" s="5" t="s">
        <v>123</v>
      </c>
      <c r="G151" s="11" t="s">
        <v>0</v>
      </c>
      <c r="H151" s="12">
        <v>300000</v>
      </c>
      <c r="I151" s="12"/>
      <c r="J151" s="12">
        <f>J152</f>
        <v>300000</v>
      </c>
      <c r="K151" s="12">
        <v>300000</v>
      </c>
      <c r="L151" s="12"/>
      <c r="M151" s="12">
        <f>M152</f>
        <v>300000</v>
      </c>
      <c r="N151" s="26">
        <v>300000</v>
      </c>
      <c r="O151" s="30"/>
      <c r="P151" s="37">
        <f>P152</f>
        <v>75000</v>
      </c>
      <c r="Q151" s="42">
        <f t="shared" si="30"/>
        <v>0.25</v>
      </c>
    </row>
    <row r="152" spans="1:17" ht="48.95" customHeight="1" x14ac:dyDescent="0.2">
      <c r="A152" s="10" t="s">
        <v>44</v>
      </c>
      <c r="B152" s="5" t="s">
        <v>20</v>
      </c>
      <c r="C152" s="5" t="s">
        <v>12</v>
      </c>
      <c r="D152" s="5" t="s">
        <v>111</v>
      </c>
      <c r="E152" s="5" t="s">
        <v>24</v>
      </c>
      <c r="F152" s="5" t="s">
        <v>123</v>
      </c>
      <c r="G152" s="5" t="s">
        <v>45</v>
      </c>
      <c r="H152" s="12">
        <v>300000</v>
      </c>
      <c r="I152" s="12"/>
      <c r="J152" s="12">
        <f>J153</f>
        <v>300000</v>
      </c>
      <c r="K152" s="12">
        <v>300000</v>
      </c>
      <c r="L152" s="12"/>
      <c r="M152" s="12">
        <f>M153</f>
        <v>300000</v>
      </c>
      <c r="N152" s="26">
        <v>300000</v>
      </c>
      <c r="O152" s="30"/>
      <c r="P152" s="37">
        <f>P153</f>
        <v>75000</v>
      </c>
      <c r="Q152" s="42">
        <f t="shared" si="30"/>
        <v>0.25</v>
      </c>
    </row>
    <row r="153" spans="1:17" ht="64.5" customHeight="1" x14ac:dyDescent="0.2">
      <c r="A153" s="10" t="s">
        <v>46</v>
      </c>
      <c r="B153" s="5" t="s">
        <v>20</v>
      </c>
      <c r="C153" s="5" t="s">
        <v>12</v>
      </c>
      <c r="D153" s="5" t="s">
        <v>111</v>
      </c>
      <c r="E153" s="5" t="s">
        <v>24</v>
      </c>
      <c r="F153" s="5" t="s">
        <v>123</v>
      </c>
      <c r="G153" s="5" t="s">
        <v>47</v>
      </c>
      <c r="H153" s="12">
        <v>300000</v>
      </c>
      <c r="I153" s="12"/>
      <c r="J153" s="12">
        <v>300000</v>
      </c>
      <c r="K153" s="12">
        <v>300000</v>
      </c>
      <c r="L153" s="12"/>
      <c r="M153" s="12">
        <v>300000</v>
      </c>
      <c r="N153" s="26">
        <v>300000</v>
      </c>
      <c r="O153" s="30"/>
      <c r="P153" s="37">
        <v>75000</v>
      </c>
      <c r="Q153" s="42">
        <f t="shared" si="30"/>
        <v>0.25</v>
      </c>
    </row>
    <row r="154" spans="1:17" ht="25.5" customHeight="1" x14ac:dyDescent="0.2">
      <c r="A154" s="10" t="s">
        <v>124</v>
      </c>
      <c r="B154" s="5" t="s">
        <v>20</v>
      </c>
      <c r="C154" s="5" t="s">
        <v>12</v>
      </c>
      <c r="D154" s="5" t="s">
        <v>111</v>
      </c>
      <c r="E154" s="5" t="s">
        <v>24</v>
      </c>
      <c r="F154" s="5" t="s">
        <v>125</v>
      </c>
      <c r="G154" s="11" t="s">
        <v>0</v>
      </c>
      <c r="H154" s="12">
        <v>67500</v>
      </c>
      <c r="I154" s="12"/>
      <c r="J154" s="12">
        <f>J155</f>
        <v>67500</v>
      </c>
      <c r="K154" s="12">
        <v>67500</v>
      </c>
      <c r="L154" s="12"/>
      <c r="M154" s="12">
        <f>M155</f>
        <v>67500</v>
      </c>
      <c r="N154" s="26">
        <v>67500</v>
      </c>
      <c r="O154" s="30"/>
      <c r="P154" s="37">
        <f>P155</f>
        <v>37500</v>
      </c>
      <c r="Q154" s="42">
        <f t="shared" si="30"/>
        <v>0.55555555555555558</v>
      </c>
    </row>
    <row r="155" spans="1:17" ht="32.25" customHeight="1" x14ac:dyDescent="0.2">
      <c r="A155" s="10" t="s">
        <v>126</v>
      </c>
      <c r="B155" s="5" t="s">
        <v>20</v>
      </c>
      <c r="C155" s="5" t="s">
        <v>12</v>
      </c>
      <c r="D155" s="5" t="s">
        <v>111</v>
      </c>
      <c r="E155" s="5" t="s">
        <v>24</v>
      </c>
      <c r="F155" s="5" t="s">
        <v>125</v>
      </c>
      <c r="G155" s="5" t="s">
        <v>127</v>
      </c>
      <c r="H155" s="12">
        <v>67500</v>
      </c>
      <c r="I155" s="12"/>
      <c r="J155" s="12">
        <f>J156</f>
        <v>67500</v>
      </c>
      <c r="K155" s="12">
        <v>67500</v>
      </c>
      <c r="L155" s="12"/>
      <c r="M155" s="12">
        <f>M156</f>
        <v>67500</v>
      </c>
      <c r="N155" s="26">
        <v>67500</v>
      </c>
      <c r="O155" s="30"/>
      <c r="P155" s="37">
        <f>P156</f>
        <v>37500</v>
      </c>
      <c r="Q155" s="42">
        <f t="shared" si="30"/>
        <v>0.55555555555555558</v>
      </c>
    </row>
    <row r="156" spans="1:17" ht="15" customHeight="1" x14ac:dyDescent="0.2">
      <c r="A156" s="10" t="s">
        <v>124</v>
      </c>
      <c r="B156" s="5" t="s">
        <v>20</v>
      </c>
      <c r="C156" s="5" t="s">
        <v>12</v>
      </c>
      <c r="D156" s="5" t="s">
        <v>111</v>
      </c>
      <c r="E156" s="5" t="s">
        <v>24</v>
      </c>
      <c r="F156" s="5" t="s">
        <v>125</v>
      </c>
      <c r="G156" s="5" t="s">
        <v>128</v>
      </c>
      <c r="H156" s="12">
        <v>67500</v>
      </c>
      <c r="I156" s="12"/>
      <c r="J156" s="12">
        <v>67500</v>
      </c>
      <c r="K156" s="12">
        <v>67500</v>
      </c>
      <c r="L156" s="12"/>
      <c r="M156" s="12">
        <v>67500</v>
      </c>
      <c r="N156" s="26">
        <v>67500</v>
      </c>
      <c r="O156" s="30"/>
      <c r="P156" s="37">
        <v>37500</v>
      </c>
      <c r="Q156" s="42">
        <f t="shared" si="30"/>
        <v>0.55555555555555558</v>
      </c>
    </row>
    <row r="157" spans="1:17" ht="96.6" customHeight="1" x14ac:dyDescent="0.2">
      <c r="A157" s="10" t="s">
        <v>129</v>
      </c>
      <c r="B157" s="5" t="s">
        <v>20</v>
      </c>
      <c r="C157" s="5" t="s">
        <v>12</v>
      </c>
      <c r="D157" s="5" t="s">
        <v>111</v>
      </c>
      <c r="E157" s="5" t="s">
        <v>24</v>
      </c>
      <c r="F157" s="5" t="s">
        <v>130</v>
      </c>
      <c r="G157" s="11" t="s">
        <v>0</v>
      </c>
      <c r="H157" s="12">
        <v>10558359.67</v>
      </c>
      <c r="I157" s="12"/>
      <c r="J157" s="12">
        <f>J158</f>
        <v>10558359.67</v>
      </c>
      <c r="K157" s="12">
        <v>10241691.710000001</v>
      </c>
      <c r="L157" s="12"/>
      <c r="M157" s="12">
        <f>M158</f>
        <v>10558359.67</v>
      </c>
      <c r="N157" s="26">
        <v>9659436.7899999991</v>
      </c>
      <c r="O157" s="30"/>
      <c r="P157" s="37">
        <f>P158</f>
        <v>5578113.1200000001</v>
      </c>
      <c r="Q157" s="42">
        <f t="shared" si="30"/>
        <v>0.52831247412885307</v>
      </c>
    </row>
    <row r="158" spans="1:17" ht="64.5" customHeight="1" x14ac:dyDescent="0.2">
      <c r="A158" s="10" t="s">
        <v>27</v>
      </c>
      <c r="B158" s="5" t="s">
        <v>20</v>
      </c>
      <c r="C158" s="5" t="s">
        <v>12</v>
      </c>
      <c r="D158" s="5" t="s">
        <v>111</v>
      </c>
      <c r="E158" s="5" t="s">
        <v>24</v>
      </c>
      <c r="F158" s="5" t="s">
        <v>130</v>
      </c>
      <c r="G158" s="5" t="s">
        <v>28</v>
      </c>
      <c r="H158" s="12">
        <v>10558359.67</v>
      </c>
      <c r="I158" s="12"/>
      <c r="J158" s="12">
        <f>J159</f>
        <v>10558359.67</v>
      </c>
      <c r="K158" s="12">
        <v>10241691.710000001</v>
      </c>
      <c r="L158" s="12"/>
      <c r="M158" s="12">
        <f>M159</f>
        <v>10558359.67</v>
      </c>
      <c r="N158" s="26">
        <v>9659436.7899999991</v>
      </c>
      <c r="O158" s="30"/>
      <c r="P158" s="37">
        <f>P159</f>
        <v>5578113.1200000001</v>
      </c>
      <c r="Q158" s="42">
        <f t="shared" si="30"/>
        <v>0.52831247412885307</v>
      </c>
    </row>
    <row r="159" spans="1:17" ht="32.25" customHeight="1" x14ac:dyDescent="0.2">
      <c r="A159" s="10" t="s">
        <v>29</v>
      </c>
      <c r="B159" s="5" t="s">
        <v>20</v>
      </c>
      <c r="C159" s="5" t="s">
        <v>12</v>
      </c>
      <c r="D159" s="5" t="s">
        <v>111</v>
      </c>
      <c r="E159" s="5" t="s">
        <v>24</v>
      </c>
      <c r="F159" s="5" t="s">
        <v>130</v>
      </c>
      <c r="G159" s="5" t="s">
        <v>30</v>
      </c>
      <c r="H159" s="12">
        <v>10558359.67</v>
      </c>
      <c r="I159" s="12"/>
      <c r="J159" s="12">
        <v>10558359.67</v>
      </c>
      <c r="K159" s="12">
        <v>10241691.710000001</v>
      </c>
      <c r="L159" s="12"/>
      <c r="M159" s="12">
        <v>10558359.67</v>
      </c>
      <c r="N159" s="26">
        <v>9659436.7899999991</v>
      </c>
      <c r="O159" s="30"/>
      <c r="P159" s="37">
        <v>5578113.1200000001</v>
      </c>
      <c r="Q159" s="42">
        <f t="shared" si="30"/>
        <v>0.52831247412885307</v>
      </c>
    </row>
    <row r="160" spans="1:17" ht="96.6" customHeight="1" x14ac:dyDescent="0.2">
      <c r="A160" s="10" t="s">
        <v>131</v>
      </c>
      <c r="B160" s="5" t="s">
        <v>20</v>
      </c>
      <c r="C160" s="5" t="s">
        <v>12</v>
      </c>
      <c r="D160" s="5" t="s">
        <v>111</v>
      </c>
      <c r="E160" s="5" t="s">
        <v>24</v>
      </c>
      <c r="F160" s="5" t="s">
        <v>132</v>
      </c>
      <c r="G160" s="11" t="s">
        <v>0</v>
      </c>
      <c r="H160" s="12">
        <v>3497655.56</v>
      </c>
      <c r="I160" s="12"/>
      <c r="J160" s="12">
        <f>J161</f>
        <v>3497655.56</v>
      </c>
      <c r="K160" s="12">
        <v>3637573.74</v>
      </c>
      <c r="L160" s="12"/>
      <c r="M160" s="12">
        <f>M161</f>
        <v>3497655.56</v>
      </c>
      <c r="N160" s="26">
        <v>3783098.99</v>
      </c>
      <c r="O160" s="30"/>
      <c r="P160" s="37">
        <f>P161</f>
        <v>1965446.68</v>
      </c>
      <c r="Q160" s="42">
        <f t="shared" si="30"/>
        <v>0.56193259921797445</v>
      </c>
    </row>
    <row r="161" spans="1:17" ht="64.5" customHeight="1" x14ac:dyDescent="0.2">
      <c r="A161" s="10" t="s">
        <v>27</v>
      </c>
      <c r="B161" s="5" t="s">
        <v>20</v>
      </c>
      <c r="C161" s="5" t="s">
        <v>12</v>
      </c>
      <c r="D161" s="5" t="s">
        <v>111</v>
      </c>
      <c r="E161" s="5" t="s">
        <v>24</v>
      </c>
      <c r="F161" s="5" t="s">
        <v>132</v>
      </c>
      <c r="G161" s="5" t="s">
        <v>28</v>
      </c>
      <c r="H161" s="12">
        <v>3497655.56</v>
      </c>
      <c r="I161" s="12"/>
      <c r="J161" s="12">
        <f>J162</f>
        <v>3497655.56</v>
      </c>
      <c r="K161" s="12">
        <v>3637573.74</v>
      </c>
      <c r="L161" s="12"/>
      <c r="M161" s="12">
        <f>M162</f>
        <v>3497655.56</v>
      </c>
      <c r="N161" s="26">
        <v>3783098.99</v>
      </c>
      <c r="O161" s="30"/>
      <c r="P161" s="37">
        <f>P162</f>
        <v>1965446.68</v>
      </c>
      <c r="Q161" s="42">
        <f t="shared" si="30"/>
        <v>0.56193259921797445</v>
      </c>
    </row>
    <row r="162" spans="1:17" ht="32.25" customHeight="1" x14ac:dyDescent="0.2">
      <c r="A162" s="10" t="s">
        <v>29</v>
      </c>
      <c r="B162" s="5" t="s">
        <v>20</v>
      </c>
      <c r="C162" s="5" t="s">
        <v>12</v>
      </c>
      <c r="D162" s="5" t="s">
        <v>111</v>
      </c>
      <c r="E162" s="5" t="s">
        <v>24</v>
      </c>
      <c r="F162" s="5" t="s">
        <v>132</v>
      </c>
      <c r="G162" s="5" t="s">
        <v>30</v>
      </c>
      <c r="H162" s="12">
        <v>3497655.56</v>
      </c>
      <c r="I162" s="12"/>
      <c r="J162" s="12">
        <v>3497655.56</v>
      </c>
      <c r="K162" s="12">
        <v>3637573.74</v>
      </c>
      <c r="L162" s="12"/>
      <c r="M162" s="12">
        <v>3497655.56</v>
      </c>
      <c r="N162" s="26">
        <v>3783098.99</v>
      </c>
      <c r="O162" s="30"/>
      <c r="P162" s="37">
        <v>1965446.68</v>
      </c>
      <c r="Q162" s="42">
        <f t="shared" si="30"/>
        <v>0.56193259921797445</v>
      </c>
    </row>
    <row r="163" spans="1:17" ht="32.25" customHeight="1" x14ac:dyDescent="0.2">
      <c r="A163" s="6" t="s">
        <v>133</v>
      </c>
      <c r="B163" s="7" t="s">
        <v>20</v>
      </c>
      <c r="C163" s="7" t="s">
        <v>12</v>
      </c>
      <c r="D163" s="7" t="s">
        <v>134</v>
      </c>
      <c r="E163" s="3" t="s">
        <v>0</v>
      </c>
      <c r="F163" s="3" t="s">
        <v>0</v>
      </c>
      <c r="G163" s="3" t="s">
        <v>0</v>
      </c>
      <c r="H163" s="8">
        <v>1545000</v>
      </c>
      <c r="I163" s="8"/>
      <c r="J163" s="8">
        <f>J164</f>
        <v>1545000</v>
      </c>
      <c r="K163" s="8">
        <v>1545000</v>
      </c>
      <c r="L163" s="8"/>
      <c r="M163" s="8">
        <f>M164</f>
        <v>1545000</v>
      </c>
      <c r="N163" s="25">
        <v>1545000</v>
      </c>
      <c r="O163" s="30"/>
      <c r="P163" s="36">
        <f>P164</f>
        <v>1258197.3</v>
      </c>
      <c r="Q163" s="41">
        <f t="shared" si="30"/>
        <v>0.81436718446601941</v>
      </c>
    </row>
    <row r="164" spans="1:17" ht="32.25" customHeight="1" x14ac:dyDescent="0.2">
      <c r="A164" s="6" t="s">
        <v>23</v>
      </c>
      <c r="B164" s="7" t="s">
        <v>20</v>
      </c>
      <c r="C164" s="7" t="s">
        <v>12</v>
      </c>
      <c r="D164" s="7" t="s">
        <v>134</v>
      </c>
      <c r="E164" s="7" t="s">
        <v>24</v>
      </c>
      <c r="F164" s="9" t="s">
        <v>0</v>
      </c>
      <c r="G164" s="9" t="s">
        <v>0</v>
      </c>
      <c r="H164" s="8">
        <v>1545000</v>
      </c>
      <c r="I164" s="8"/>
      <c r="J164" s="8">
        <f>J165</f>
        <v>1545000</v>
      </c>
      <c r="K164" s="8">
        <v>1545000</v>
      </c>
      <c r="L164" s="8"/>
      <c r="M164" s="8">
        <f>M165</f>
        <v>1545000</v>
      </c>
      <c r="N164" s="25">
        <v>1545000</v>
      </c>
      <c r="O164" s="30"/>
      <c r="P164" s="36">
        <f>P165</f>
        <v>1258197.3</v>
      </c>
      <c r="Q164" s="41">
        <f t="shared" si="30"/>
        <v>0.81436718446601941</v>
      </c>
    </row>
    <row r="165" spans="1:17" ht="32.25" customHeight="1" x14ac:dyDescent="0.2">
      <c r="A165" s="10" t="s">
        <v>135</v>
      </c>
      <c r="B165" s="5" t="s">
        <v>20</v>
      </c>
      <c r="C165" s="5" t="s">
        <v>12</v>
      </c>
      <c r="D165" s="5" t="s">
        <v>134</v>
      </c>
      <c r="E165" s="5" t="s">
        <v>24</v>
      </c>
      <c r="F165" s="5" t="s">
        <v>136</v>
      </c>
      <c r="G165" s="11" t="s">
        <v>0</v>
      </c>
      <c r="H165" s="12">
        <v>1545000</v>
      </c>
      <c r="I165" s="12"/>
      <c r="J165" s="12">
        <f>J166</f>
        <v>1545000</v>
      </c>
      <c r="K165" s="12">
        <v>1545000</v>
      </c>
      <c r="L165" s="12"/>
      <c r="M165" s="12">
        <f>M166</f>
        <v>1545000</v>
      </c>
      <c r="N165" s="26">
        <v>1545000</v>
      </c>
      <c r="O165" s="30"/>
      <c r="P165" s="37">
        <f>P166</f>
        <v>1258197.3</v>
      </c>
      <c r="Q165" s="42">
        <f t="shared" si="30"/>
        <v>0.81436718446601941</v>
      </c>
    </row>
    <row r="166" spans="1:17" ht="64.5" customHeight="1" x14ac:dyDescent="0.2">
      <c r="A166" s="10" t="s">
        <v>27</v>
      </c>
      <c r="B166" s="5" t="s">
        <v>20</v>
      </c>
      <c r="C166" s="5" t="s">
        <v>12</v>
      </c>
      <c r="D166" s="5" t="s">
        <v>134</v>
      </c>
      <c r="E166" s="5" t="s">
        <v>24</v>
      </c>
      <c r="F166" s="5" t="s">
        <v>136</v>
      </c>
      <c r="G166" s="5" t="s">
        <v>28</v>
      </c>
      <c r="H166" s="12">
        <v>1545000</v>
      </c>
      <c r="I166" s="12"/>
      <c r="J166" s="12">
        <f>J167</f>
        <v>1545000</v>
      </c>
      <c r="K166" s="12">
        <v>1545000</v>
      </c>
      <c r="L166" s="12"/>
      <c r="M166" s="12">
        <f>M167</f>
        <v>1545000</v>
      </c>
      <c r="N166" s="26">
        <v>1545000</v>
      </c>
      <c r="O166" s="30"/>
      <c r="P166" s="37">
        <f>P167</f>
        <v>1258197.3</v>
      </c>
      <c r="Q166" s="42">
        <f t="shared" si="30"/>
        <v>0.81436718446601941</v>
      </c>
    </row>
    <row r="167" spans="1:17" ht="32.25" customHeight="1" x14ac:dyDescent="0.2">
      <c r="A167" s="10" t="s">
        <v>29</v>
      </c>
      <c r="B167" s="5" t="s">
        <v>20</v>
      </c>
      <c r="C167" s="5" t="s">
        <v>12</v>
      </c>
      <c r="D167" s="5" t="s">
        <v>134</v>
      </c>
      <c r="E167" s="5" t="s">
        <v>24</v>
      </c>
      <c r="F167" s="5" t="s">
        <v>136</v>
      </c>
      <c r="G167" s="5" t="s">
        <v>30</v>
      </c>
      <c r="H167" s="12">
        <v>1545000</v>
      </c>
      <c r="I167" s="12"/>
      <c r="J167" s="12">
        <v>1545000</v>
      </c>
      <c r="K167" s="12">
        <v>1545000</v>
      </c>
      <c r="L167" s="12"/>
      <c r="M167" s="12">
        <v>1545000</v>
      </c>
      <c r="N167" s="26">
        <v>1545000</v>
      </c>
      <c r="O167" s="30"/>
      <c r="P167" s="37">
        <v>1258197.3</v>
      </c>
      <c r="Q167" s="42">
        <f t="shared" si="30"/>
        <v>0.81436718446601941</v>
      </c>
    </row>
    <row r="168" spans="1:17" ht="48.95" customHeight="1" x14ac:dyDescent="0.2">
      <c r="A168" s="6" t="s">
        <v>137</v>
      </c>
      <c r="B168" s="7" t="s">
        <v>20</v>
      </c>
      <c r="C168" s="7" t="s">
        <v>12</v>
      </c>
      <c r="D168" s="7" t="s">
        <v>138</v>
      </c>
      <c r="E168" s="3" t="s">
        <v>0</v>
      </c>
      <c r="F168" s="3" t="s">
        <v>0</v>
      </c>
      <c r="G168" s="3" t="s">
        <v>0</v>
      </c>
      <c r="H168" s="8">
        <v>142800</v>
      </c>
      <c r="I168" s="8"/>
      <c r="J168" s="8">
        <f>J169</f>
        <v>142800</v>
      </c>
      <c r="K168" s="8">
        <v>142800</v>
      </c>
      <c r="L168" s="8"/>
      <c r="M168" s="8">
        <f>M169</f>
        <v>142800</v>
      </c>
      <c r="N168" s="25">
        <v>142800</v>
      </c>
      <c r="O168" s="30"/>
      <c r="P168" s="36">
        <f>P169</f>
        <v>64400</v>
      </c>
      <c r="Q168" s="41">
        <f t="shared" si="30"/>
        <v>0.45098039215686275</v>
      </c>
    </row>
    <row r="169" spans="1:17" ht="32.25" customHeight="1" x14ac:dyDescent="0.2">
      <c r="A169" s="6" t="s">
        <v>23</v>
      </c>
      <c r="B169" s="7" t="s">
        <v>20</v>
      </c>
      <c r="C169" s="7" t="s">
        <v>12</v>
      </c>
      <c r="D169" s="7" t="s">
        <v>138</v>
      </c>
      <c r="E169" s="7" t="s">
        <v>24</v>
      </c>
      <c r="F169" s="9" t="s">
        <v>0</v>
      </c>
      <c r="G169" s="9" t="s">
        <v>0</v>
      </c>
      <c r="H169" s="8">
        <v>142800</v>
      </c>
      <c r="I169" s="8"/>
      <c r="J169" s="8">
        <f>J170</f>
        <v>142800</v>
      </c>
      <c r="K169" s="8">
        <v>142800</v>
      </c>
      <c r="L169" s="8"/>
      <c r="M169" s="8">
        <f>M170</f>
        <v>142800</v>
      </c>
      <c r="N169" s="25">
        <v>142800</v>
      </c>
      <c r="O169" s="30"/>
      <c r="P169" s="36">
        <f>P170</f>
        <v>64400</v>
      </c>
      <c r="Q169" s="41">
        <f t="shared" si="30"/>
        <v>0.45098039215686275</v>
      </c>
    </row>
    <row r="170" spans="1:17" ht="176.45" customHeight="1" x14ac:dyDescent="0.2">
      <c r="A170" s="10" t="s">
        <v>139</v>
      </c>
      <c r="B170" s="5" t="s">
        <v>20</v>
      </c>
      <c r="C170" s="5" t="s">
        <v>12</v>
      </c>
      <c r="D170" s="5" t="s">
        <v>138</v>
      </c>
      <c r="E170" s="5" t="s">
        <v>24</v>
      </c>
      <c r="F170" s="5" t="s">
        <v>140</v>
      </c>
      <c r="G170" s="11" t="s">
        <v>0</v>
      </c>
      <c r="H170" s="12">
        <v>142800</v>
      </c>
      <c r="I170" s="12"/>
      <c r="J170" s="12">
        <f>J171</f>
        <v>142800</v>
      </c>
      <c r="K170" s="12">
        <v>142800</v>
      </c>
      <c r="L170" s="12"/>
      <c r="M170" s="12">
        <f>M171</f>
        <v>142800</v>
      </c>
      <c r="N170" s="26">
        <v>142800</v>
      </c>
      <c r="O170" s="30"/>
      <c r="P170" s="37">
        <f>P171</f>
        <v>64400</v>
      </c>
      <c r="Q170" s="42">
        <f t="shared" si="30"/>
        <v>0.45098039215686275</v>
      </c>
    </row>
    <row r="171" spans="1:17" ht="32.25" customHeight="1" x14ac:dyDescent="0.2">
      <c r="A171" s="10" t="s">
        <v>126</v>
      </c>
      <c r="B171" s="5" t="s">
        <v>20</v>
      </c>
      <c r="C171" s="5" t="s">
        <v>12</v>
      </c>
      <c r="D171" s="5" t="s">
        <v>138</v>
      </c>
      <c r="E171" s="5" t="s">
        <v>24</v>
      </c>
      <c r="F171" s="5" t="s">
        <v>140</v>
      </c>
      <c r="G171" s="5" t="s">
        <v>127</v>
      </c>
      <c r="H171" s="12">
        <v>142800</v>
      </c>
      <c r="I171" s="12"/>
      <c r="J171" s="12">
        <f>J172</f>
        <v>142800</v>
      </c>
      <c r="K171" s="12">
        <v>142800</v>
      </c>
      <c r="L171" s="12"/>
      <c r="M171" s="12">
        <f>M172</f>
        <v>142800</v>
      </c>
      <c r="N171" s="26">
        <v>142800</v>
      </c>
      <c r="O171" s="30"/>
      <c r="P171" s="37">
        <f>P172</f>
        <v>64400</v>
      </c>
      <c r="Q171" s="42">
        <f t="shared" si="30"/>
        <v>0.45098039215686275</v>
      </c>
    </row>
    <row r="172" spans="1:17" ht="32.25" customHeight="1" x14ac:dyDescent="0.2">
      <c r="A172" s="10" t="s">
        <v>141</v>
      </c>
      <c r="B172" s="5" t="s">
        <v>20</v>
      </c>
      <c r="C172" s="5" t="s">
        <v>12</v>
      </c>
      <c r="D172" s="5" t="s">
        <v>138</v>
      </c>
      <c r="E172" s="5" t="s">
        <v>24</v>
      </c>
      <c r="F172" s="5" t="s">
        <v>140</v>
      </c>
      <c r="G172" s="5" t="s">
        <v>142</v>
      </c>
      <c r="H172" s="12">
        <v>142800</v>
      </c>
      <c r="I172" s="12"/>
      <c r="J172" s="12">
        <v>142800</v>
      </c>
      <c r="K172" s="12">
        <v>142800</v>
      </c>
      <c r="L172" s="12"/>
      <c r="M172" s="12">
        <v>142800</v>
      </c>
      <c r="N172" s="26">
        <v>142800</v>
      </c>
      <c r="O172" s="30"/>
      <c r="P172" s="37">
        <v>64400</v>
      </c>
      <c r="Q172" s="42">
        <f t="shared" si="30"/>
        <v>0.45098039215686275</v>
      </c>
    </row>
    <row r="173" spans="1:17" ht="112.35" customHeight="1" x14ac:dyDescent="0.2">
      <c r="A173" s="6" t="s">
        <v>143</v>
      </c>
      <c r="B173" s="7" t="s">
        <v>20</v>
      </c>
      <c r="C173" s="7" t="s">
        <v>12</v>
      </c>
      <c r="D173" s="7" t="s">
        <v>144</v>
      </c>
      <c r="E173" s="3" t="s">
        <v>0</v>
      </c>
      <c r="F173" s="3" t="s">
        <v>0</v>
      </c>
      <c r="G173" s="3" t="s">
        <v>0</v>
      </c>
      <c r="H173" s="8">
        <v>3002980</v>
      </c>
      <c r="I173" s="8"/>
      <c r="J173" s="8">
        <f>J174</f>
        <v>3002980</v>
      </c>
      <c r="K173" s="8">
        <v>3002980</v>
      </c>
      <c r="L173" s="8"/>
      <c r="M173" s="8">
        <f>M174</f>
        <v>3002980</v>
      </c>
      <c r="N173" s="25">
        <v>3002980</v>
      </c>
      <c r="O173" s="30"/>
      <c r="P173" s="36">
        <f>P174</f>
        <v>779529.51</v>
      </c>
      <c r="Q173" s="41">
        <f t="shared" si="30"/>
        <v>0.25958531525351486</v>
      </c>
    </row>
    <row r="174" spans="1:17" ht="32.25" customHeight="1" x14ac:dyDescent="0.2">
      <c r="A174" s="6" t="s">
        <v>23</v>
      </c>
      <c r="B174" s="7" t="s">
        <v>20</v>
      </c>
      <c r="C174" s="7" t="s">
        <v>12</v>
      </c>
      <c r="D174" s="7" t="s">
        <v>144</v>
      </c>
      <c r="E174" s="7" t="s">
        <v>24</v>
      </c>
      <c r="F174" s="9" t="s">
        <v>0</v>
      </c>
      <c r="G174" s="9" t="s">
        <v>0</v>
      </c>
      <c r="H174" s="8">
        <v>3002980</v>
      </c>
      <c r="I174" s="8"/>
      <c r="J174" s="8">
        <f>J175</f>
        <v>3002980</v>
      </c>
      <c r="K174" s="8">
        <v>3002980</v>
      </c>
      <c r="L174" s="8"/>
      <c r="M174" s="8">
        <f>M175</f>
        <v>3002980</v>
      </c>
      <c r="N174" s="25">
        <v>3002980</v>
      </c>
      <c r="O174" s="30"/>
      <c r="P174" s="36">
        <f>P175</f>
        <v>779529.51</v>
      </c>
      <c r="Q174" s="41">
        <f t="shared" si="30"/>
        <v>0.25958531525351486</v>
      </c>
    </row>
    <row r="175" spans="1:17" ht="96.6" customHeight="1" x14ac:dyDescent="0.2">
      <c r="A175" s="10" t="s">
        <v>145</v>
      </c>
      <c r="B175" s="5" t="s">
        <v>20</v>
      </c>
      <c r="C175" s="5" t="s">
        <v>12</v>
      </c>
      <c r="D175" s="5" t="s">
        <v>144</v>
      </c>
      <c r="E175" s="5" t="s">
        <v>24</v>
      </c>
      <c r="F175" s="5" t="s">
        <v>146</v>
      </c>
      <c r="G175" s="11" t="s">
        <v>0</v>
      </c>
      <c r="H175" s="12">
        <v>3002980</v>
      </c>
      <c r="I175" s="12"/>
      <c r="J175" s="12">
        <f>J176</f>
        <v>3002980</v>
      </c>
      <c r="K175" s="12">
        <v>3002980</v>
      </c>
      <c r="L175" s="12"/>
      <c r="M175" s="12">
        <f>M176</f>
        <v>3002980</v>
      </c>
      <c r="N175" s="26">
        <v>3002980</v>
      </c>
      <c r="O175" s="30"/>
      <c r="P175" s="37">
        <f>P176</f>
        <v>779529.51</v>
      </c>
      <c r="Q175" s="42">
        <f t="shared" si="30"/>
        <v>0.25958531525351486</v>
      </c>
    </row>
    <row r="176" spans="1:17" ht="32.25" customHeight="1" x14ac:dyDescent="0.2">
      <c r="A176" s="10" t="s">
        <v>126</v>
      </c>
      <c r="B176" s="5" t="s">
        <v>20</v>
      </c>
      <c r="C176" s="5" t="s">
        <v>12</v>
      </c>
      <c r="D176" s="5" t="s">
        <v>144</v>
      </c>
      <c r="E176" s="5" t="s">
        <v>24</v>
      </c>
      <c r="F176" s="5" t="s">
        <v>146</v>
      </c>
      <c r="G176" s="5" t="s">
        <v>127</v>
      </c>
      <c r="H176" s="12">
        <v>3002980</v>
      </c>
      <c r="I176" s="12"/>
      <c r="J176" s="12">
        <f>J177</f>
        <v>3002980</v>
      </c>
      <c r="K176" s="12">
        <v>3002980</v>
      </c>
      <c r="L176" s="12"/>
      <c r="M176" s="12">
        <f>M177</f>
        <v>3002980</v>
      </c>
      <c r="N176" s="26">
        <v>3002980</v>
      </c>
      <c r="O176" s="30"/>
      <c r="P176" s="37">
        <f>P177</f>
        <v>779529.51</v>
      </c>
      <c r="Q176" s="42">
        <f t="shared" si="30"/>
        <v>0.25958531525351486</v>
      </c>
    </row>
    <row r="177" spans="1:17" ht="32.25" customHeight="1" x14ac:dyDescent="0.2">
      <c r="A177" s="10" t="s">
        <v>141</v>
      </c>
      <c r="B177" s="5" t="s">
        <v>20</v>
      </c>
      <c r="C177" s="5" t="s">
        <v>12</v>
      </c>
      <c r="D177" s="5" t="s">
        <v>144</v>
      </c>
      <c r="E177" s="5" t="s">
        <v>24</v>
      </c>
      <c r="F177" s="5" t="s">
        <v>146</v>
      </c>
      <c r="G177" s="5" t="s">
        <v>142</v>
      </c>
      <c r="H177" s="12">
        <v>3002980</v>
      </c>
      <c r="I177" s="12"/>
      <c r="J177" s="12">
        <v>3002980</v>
      </c>
      <c r="K177" s="12">
        <v>3002980</v>
      </c>
      <c r="L177" s="12"/>
      <c r="M177" s="12">
        <v>3002980</v>
      </c>
      <c r="N177" s="26">
        <v>3002980</v>
      </c>
      <c r="O177" s="30"/>
      <c r="P177" s="37">
        <v>779529.51</v>
      </c>
      <c r="Q177" s="42">
        <f t="shared" si="30"/>
        <v>0.25958531525351486</v>
      </c>
    </row>
    <row r="178" spans="1:17" ht="48.95" customHeight="1" x14ac:dyDescent="0.2">
      <c r="A178" s="6" t="s">
        <v>147</v>
      </c>
      <c r="B178" s="7" t="s">
        <v>20</v>
      </c>
      <c r="C178" s="7" t="s">
        <v>12</v>
      </c>
      <c r="D178" s="7" t="s">
        <v>148</v>
      </c>
      <c r="E178" s="3" t="s">
        <v>0</v>
      </c>
      <c r="F178" s="3" t="s">
        <v>0</v>
      </c>
      <c r="G178" s="3" t="s">
        <v>0</v>
      </c>
      <c r="H178" s="8">
        <v>38845686.060000002</v>
      </c>
      <c r="I178" s="8">
        <v>13683823.189999999</v>
      </c>
      <c r="J178" s="8">
        <f>J179</f>
        <v>52529509.25</v>
      </c>
      <c r="K178" s="8">
        <v>38146837.57</v>
      </c>
      <c r="L178" s="8"/>
      <c r="M178" s="8">
        <f>M179</f>
        <v>52529509.25</v>
      </c>
      <c r="N178" s="25">
        <v>43797871.920000002</v>
      </c>
      <c r="O178" s="30"/>
      <c r="P178" s="36">
        <f>P179</f>
        <v>19765637.790000003</v>
      </c>
      <c r="Q178" s="41">
        <f t="shared" si="30"/>
        <v>0.37627684081210033</v>
      </c>
    </row>
    <row r="179" spans="1:17" ht="32.25" customHeight="1" x14ac:dyDescent="0.2">
      <c r="A179" s="6" t="s">
        <v>23</v>
      </c>
      <c r="B179" s="7" t="s">
        <v>20</v>
      </c>
      <c r="C179" s="7" t="s">
        <v>12</v>
      </c>
      <c r="D179" s="7" t="s">
        <v>148</v>
      </c>
      <c r="E179" s="7" t="s">
        <v>24</v>
      </c>
      <c r="F179" s="9" t="s">
        <v>0</v>
      </c>
      <c r="G179" s="9" t="s">
        <v>0</v>
      </c>
      <c r="H179" s="8">
        <v>38845686.060000002</v>
      </c>
      <c r="I179" s="8">
        <v>13683823.189999999</v>
      </c>
      <c r="J179" s="8">
        <f>J180+J183+J186+J189+J192+J195</f>
        <v>52529509.25</v>
      </c>
      <c r="K179" s="8">
        <v>38146837.57</v>
      </c>
      <c r="L179" s="8"/>
      <c r="M179" s="8">
        <f>M180+M183+M186+M189+M192+M195</f>
        <v>52529509.25</v>
      </c>
      <c r="N179" s="25">
        <v>43797871.920000002</v>
      </c>
      <c r="O179" s="30"/>
      <c r="P179" s="36">
        <f>P180+P183+P186+P189+P192+P195</f>
        <v>19765637.790000003</v>
      </c>
      <c r="Q179" s="41">
        <f t="shared" si="30"/>
        <v>0.37627684081210033</v>
      </c>
    </row>
    <row r="180" spans="1:17" ht="34.5" customHeight="1" x14ac:dyDescent="0.2">
      <c r="A180" s="10" t="s">
        <v>149</v>
      </c>
      <c r="B180" s="5" t="s">
        <v>20</v>
      </c>
      <c r="C180" s="5" t="s">
        <v>12</v>
      </c>
      <c r="D180" s="5" t="s">
        <v>148</v>
      </c>
      <c r="E180" s="5" t="s">
        <v>24</v>
      </c>
      <c r="F180" s="5" t="s">
        <v>150</v>
      </c>
      <c r="G180" s="11" t="s">
        <v>0</v>
      </c>
      <c r="H180" s="12">
        <v>10736061.279999999</v>
      </c>
      <c r="I180" s="12"/>
      <c r="J180" s="12">
        <f>J181</f>
        <v>10736061.279999999</v>
      </c>
      <c r="K180" s="12">
        <v>10236061.279999999</v>
      </c>
      <c r="L180" s="12"/>
      <c r="M180" s="12">
        <f>M181</f>
        <v>10736061.279999999</v>
      </c>
      <c r="N180" s="26">
        <v>10236061.279999999</v>
      </c>
      <c r="O180" s="30"/>
      <c r="P180" s="37">
        <f>P181</f>
        <v>4673310.21</v>
      </c>
      <c r="Q180" s="42">
        <f t="shared" si="30"/>
        <v>0.43529094032890991</v>
      </c>
    </row>
    <row r="181" spans="1:17" ht="64.5" customHeight="1" x14ac:dyDescent="0.2">
      <c r="A181" s="10" t="s">
        <v>27</v>
      </c>
      <c r="B181" s="5" t="s">
        <v>20</v>
      </c>
      <c r="C181" s="5" t="s">
        <v>12</v>
      </c>
      <c r="D181" s="5" t="s">
        <v>148</v>
      </c>
      <c r="E181" s="5" t="s">
        <v>24</v>
      </c>
      <c r="F181" s="5" t="s">
        <v>150</v>
      </c>
      <c r="G181" s="5" t="s">
        <v>28</v>
      </c>
      <c r="H181" s="12">
        <v>10736061.279999999</v>
      </c>
      <c r="I181" s="12"/>
      <c r="J181" s="12">
        <f>J182</f>
        <v>10736061.279999999</v>
      </c>
      <c r="K181" s="12">
        <v>10236061.279999999</v>
      </c>
      <c r="L181" s="12"/>
      <c r="M181" s="12">
        <f>M182</f>
        <v>10736061.279999999</v>
      </c>
      <c r="N181" s="26">
        <v>10236061.279999999</v>
      </c>
      <c r="O181" s="30"/>
      <c r="P181" s="37">
        <f>P182</f>
        <v>4673310.21</v>
      </c>
      <c r="Q181" s="42">
        <f t="shared" si="30"/>
        <v>0.43529094032890991</v>
      </c>
    </row>
    <row r="182" spans="1:17" ht="32.25" customHeight="1" x14ac:dyDescent="0.2">
      <c r="A182" s="10" t="s">
        <v>29</v>
      </c>
      <c r="B182" s="5" t="s">
        <v>20</v>
      </c>
      <c r="C182" s="5" t="s">
        <v>12</v>
      </c>
      <c r="D182" s="5" t="s">
        <v>148</v>
      </c>
      <c r="E182" s="5" t="s">
        <v>24</v>
      </c>
      <c r="F182" s="5" t="s">
        <v>150</v>
      </c>
      <c r="G182" s="5" t="s">
        <v>30</v>
      </c>
      <c r="H182" s="12">
        <v>10736061.279999999</v>
      </c>
      <c r="I182" s="12"/>
      <c r="J182" s="12">
        <v>10736061.279999999</v>
      </c>
      <c r="K182" s="12">
        <v>10236061.279999999</v>
      </c>
      <c r="L182" s="12"/>
      <c r="M182" s="12">
        <v>10736061.279999999</v>
      </c>
      <c r="N182" s="26">
        <v>10236061.279999999</v>
      </c>
      <c r="O182" s="30"/>
      <c r="P182" s="37">
        <v>4673310.21</v>
      </c>
      <c r="Q182" s="42">
        <f t="shared" si="30"/>
        <v>0.43529094032890991</v>
      </c>
    </row>
    <row r="183" spans="1:17" ht="32.25" customHeight="1" x14ac:dyDescent="0.2">
      <c r="A183" s="10" t="s">
        <v>151</v>
      </c>
      <c r="B183" s="5" t="s">
        <v>20</v>
      </c>
      <c r="C183" s="5" t="s">
        <v>12</v>
      </c>
      <c r="D183" s="5" t="s">
        <v>148</v>
      </c>
      <c r="E183" s="5" t="s">
        <v>24</v>
      </c>
      <c r="F183" s="5" t="s">
        <v>152</v>
      </c>
      <c r="G183" s="11" t="s">
        <v>0</v>
      </c>
      <c r="H183" s="12">
        <v>26518947</v>
      </c>
      <c r="I183" s="12">
        <v>13683823.189999999</v>
      </c>
      <c r="J183" s="12">
        <f>J184</f>
        <v>40202770.189999998</v>
      </c>
      <c r="K183" s="12">
        <v>26318947</v>
      </c>
      <c r="L183" s="12"/>
      <c r="M183" s="12">
        <f>M184</f>
        <v>40202770.189999998</v>
      </c>
      <c r="N183" s="26">
        <v>26318947</v>
      </c>
      <c r="O183" s="30"/>
      <c r="P183" s="37">
        <f>P184</f>
        <v>14676623.98</v>
      </c>
      <c r="Q183" s="42">
        <f t="shared" si="30"/>
        <v>0.36506499205496667</v>
      </c>
    </row>
    <row r="184" spans="1:17" ht="64.5" customHeight="1" x14ac:dyDescent="0.2">
      <c r="A184" s="10" t="s">
        <v>27</v>
      </c>
      <c r="B184" s="5" t="s">
        <v>20</v>
      </c>
      <c r="C184" s="5" t="s">
        <v>12</v>
      </c>
      <c r="D184" s="5" t="s">
        <v>148</v>
      </c>
      <c r="E184" s="5" t="s">
        <v>24</v>
      </c>
      <c r="F184" s="5" t="s">
        <v>152</v>
      </c>
      <c r="G184" s="5" t="s">
        <v>28</v>
      </c>
      <c r="H184" s="12">
        <v>26518947</v>
      </c>
      <c r="I184" s="12">
        <v>13683823.189999999</v>
      </c>
      <c r="J184" s="12">
        <f>J185</f>
        <v>40202770.189999998</v>
      </c>
      <c r="K184" s="12">
        <v>26318947</v>
      </c>
      <c r="L184" s="12"/>
      <c r="M184" s="12">
        <f>M185</f>
        <v>40202770.189999998</v>
      </c>
      <c r="N184" s="26">
        <v>26318947</v>
      </c>
      <c r="O184" s="30"/>
      <c r="P184" s="37">
        <f>P185</f>
        <v>14676623.98</v>
      </c>
      <c r="Q184" s="42">
        <f t="shared" si="30"/>
        <v>0.36506499205496667</v>
      </c>
    </row>
    <row r="185" spans="1:17" ht="32.25" customHeight="1" x14ac:dyDescent="0.2">
      <c r="A185" s="10" t="s">
        <v>29</v>
      </c>
      <c r="B185" s="5" t="s">
        <v>20</v>
      </c>
      <c r="C185" s="5" t="s">
        <v>12</v>
      </c>
      <c r="D185" s="5" t="s">
        <v>148</v>
      </c>
      <c r="E185" s="5" t="s">
        <v>24</v>
      </c>
      <c r="F185" s="5" t="s">
        <v>152</v>
      </c>
      <c r="G185" s="5" t="s">
        <v>30</v>
      </c>
      <c r="H185" s="12">
        <v>26518947</v>
      </c>
      <c r="I185" s="12">
        <v>13683823.189999999</v>
      </c>
      <c r="J185" s="12">
        <v>40202770.189999998</v>
      </c>
      <c r="K185" s="12">
        <v>26318947</v>
      </c>
      <c r="L185" s="12"/>
      <c r="M185" s="12">
        <v>40202770.189999998</v>
      </c>
      <c r="N185" s="26">
        <v>26318947</v>
      </c>
      <c r="O185" s="30"/>
      <c r="P185" s="37">
        <v>14676623.98</v>
      </c>
      <c r="Q185" s="42">
        <f t="shared" si="30"/>
        <v>0.36506499205496667</v>
      </c>
    </row>
    <row r="186" spans="1:17" ht="32.25" customHeight="1" x14ac:dyDescent="0.2">
      <c r="A186" s="10" t="s">
        <v>153</v>
      </c>
      <c r="B186" s="5" t="s">
        <v>20</v>
      </c>
      <c r="C186" s="5" t="s">
        <v>12</v>
      </c>
      <c r="D186" s="5" t="s">
        <v>148</v>
      </c>
      <c r="E186" s="5" t="s">
        <v>24</v>
      </c>
      <c r="F186" s="5" t="s">
        <v>154</v>
      </c>
      <c r="G186" s="11" t="s">
        <v>0</v>
      </c>
      <c r="H186" s="12">
        <v>90000</v>
      </c>
      <c r="I186" s="12"/>
      <c r="J186" s="12">
        <f>J187</f>
        <v>90000</v>
      </c>
      <c r="K186" s="12">
        <v>90000</v>
      </c>
      <c r="L186" s="12"/>
      <c r="M186" s="12">
        <f>M187</f>
        <v>90000</v>
      </c>
      <c r="N186" s="26">
        <v>90000</v>
      </c>
      <c r="O186" s="30"/>
      <c r="P186" s="37">
        <f>P187</f>
        <v>0</v>
      </c>
      <c r="Q186" s="42">
        <f t="shared" si="30"/>
        <v>0</v>
      </c>
    </row>
    <row r="187" spans="1:17" ht="64.5" customHeight="1" x14ac:dyDescent="0.2">
      <c r="A187" s="10" t="s">
        <v>27</v>
      </c>
      <c r="B187" s="5" t="s">
        <v>20</v>
      </c>
      <c r="C187" s="5" t="s">
        <v>12</v>
      </c>
      <c r="D187" s="5" t="s">
        <v>148</v>
      </c>
      <c r="E187" s="5" t="s">
        <v>24</v>
      </c>
      <c r="F187" s="5" t="s">
        <v>154</v>
      </c>
      <c r="G187" s="5" t="s">
        <v>28</v>
      </c>
      <c r="H187" s="12">
        <v>90000</v>
      </c>
      <c r="I187" s="12"/>
      <c r="J187" s="12">
        <f>J188</f>
        <v>90000</v>
      </c>
      <c r="K187" s="12">
        <v>90000</v>
      </c>
      <c r="L187" s="12"/>
      <c r="M187" s="12">
        <f>M188</f>
        <v>90000</v>
      </c>
      <c r="N187" s="26">
        <v>90000</v>
      </c>
      <c r="O187" s="30"/>
      <c r="P187" s="37">
        <f>P188</f>
        <v>0</v>
      </c>
      <c r="Q187" s="42">
        <f t="shared" si="30"/>
        <v>0</v>
      </c>
    </row>
    <row r="188" spans="1:17" ht="32.25" customHeight="1" x14ac:dyDescent="0.2">
      <c r="A188" s="10" t="s">
        <v>29</v>
      </c>
      <c r="B188" s="5" t="s">
        <v>20</v>
      </c>
      <c r="C188" s="5" t="s">
        <v>12</v>
      </c>
      <c r="D188" s="5" t="s">
        <v>148</v>
      </c>
      <c r="E188" s="5" t="s">
        <v>24</v>
      </c>
      <c r="F188" s="5" t="s">
        <v>154</v>
      </c>
      <c r="G188" s="5" t="s">
        <v>30</v>
      </c>
      <c r="H188" s="12">
        <v>90000</v>
      </c>
      <c r="I188" s="12"/>
      <c r="J188" s="12">
        <v>90000</v>
      </c>
      <c r="K188" s="12">
        <v>90000</v>
      </c>
      <c r="L188" s="12"/>
      <c r="M188" s="12">
        <v>90000</v>
      </c>
      <c r="N188" s="26">
        <v>90000</v>
      </c>
      <c r="O188" s="30"/>
      <c r="P188" s="37">
        <v>0</v>
      </c>
      <c r="Q188" s="42">
        <f t="shared" si="30"/>
        <v>0</v>
      </c>
    </row>
    <row r="189" spans="1:17" ht="48.95" customHeight="1" x14ac:dyDescent="0.2">
      <c r="A189" s="10" t="s">
        <v>155</v>
      </c>
      <c r="B189" s="5" t="s">
        <v>20</v>
      </c>
      <c r="C189" s="5" t="s">
        <v>12</v>
      </c>
      <c r="D189" s="5" t="s">
        <v>148</v>
      </c>
      <c r="E189" s="5" t="s">
        <v>24</v>
      </c>
      <c r="F189" s="5" t="s">
        <v>156</v>
      </c>
      <c r="G189" s="11" t="s">
        <v>0</v>
      </c>
      <c r="H189" s="12">
        <v>1445000</v>
      </c>
      <c r="I189" s="12"/>
      <c r="J189" s="12">
        <f>J190</f>
        <v>1445000</v>
      </c>
      <c r="K189" s="12">
        <v>1445000</v>
      </c>
      <c r="L189" s="12"/>
      <c r="M189" s="12">
        <f>M190</f>
        <v>1445000</v>
      </c>
      <c r="N189" s="26">
        <v>1445000</v>
      </c>
      <c r="O189" s="30"/>
      <c r="P189" s="37">
        <f>P190</f>
        <v>360025.82</v>
      </c>
      <c r="Q189" s="42">
        <f t="shared" si="30"/>
        <v>0.24915281660899655</v>
      </c>
    </row>
    <row r="190" spans="1:17" ht="64.5" customHeight="1" x14ac:dyDescent="0.2">
      <c r="A190" s="10" t="s">
        <v>27</v>
      </c>
      <c r="B190" s="5" t="s">
        <v>20</v>
      </c>
      <c r="C190" s="5" t="s">
        <v>12</v>
      </c>
      <c r="D190" s="5" t="s">
        <v>148</v>
      </c>
      <c r="E190" s="5" t="s">
        <v>24</v>
      </c>
      <c r="F190" s="5" t="s">
        <v>156</v>
      </c>
      <c r="G190" s="5" t="s">
        <v>28</v>
      </c>
      <c r="H190" s="12">
        <v>1445000</v>
      </c>
      <c r="I190" s="12"/>
      <c r="J190" s="12">
        <f>J191</f>
        <v>1445000</v>
      </c>
      <c r="K190" s="12">
        <v>1445000</v>
      </c>
      <c r="L190" s="12"/>
      <c r="M190" s="12">
        <f>M191</f>
        <v>1445000</v>
      </c>
      <c r="N190" s="26">
        <v>1445000</v>
      </c>
      <c r="O190" s="30"/>
      <c r="P190" s="37">
        <f>P191</f>
        <v>360025.82</v>
      </c>
      <c r="Q190" s="42">
        <f t="shared" si="30"/>
        <v>0.24915281660899655</v>
      </c>
    </row>
    <row r="191" spans="1:17" ht="32.25" customHeight="1" x14ac:dyDescent="0.2">
      <c r="A191" s="10" t="s">
        <v>29</v>
      </c>
      <c r="B191" s="5" t="s">
        <v>20</v>
      </c>
      <c r="C191" s="5" t="s">
        <v>12</v>
      </c>
      <c r="D191" s="5" t="s">
        <v>148</v>
      </c>
      <c r="E191" s="5" t="s">
        <v>24</v>
      </c>
      <c r="F191" s="5" t="s">
        <v>156</v>
      </c>
      <c r="G191" s="5" t="s">
        <v>30</v>
      </c>
      <c r="H191" s="12">
        <v>1445000</v>
      </c>
      <c r="I191" s="12"/>
      <c r="J191" s="12">
        <v>1445000</v>
      </c>
      <c r="K191" s="12">
        <v>1445000</v>
      </c>
      <c r="L191" s="12"/>
      <c r="M191" s="12">
        <v>1445000</v>
      </c>
      <c r="N191" s="26">
        <v>1445000</v>
      </c>
      <c r="O191" s="30"/>
      <c r="P191" s="37">
        <v>360025.82</v>
      </c>
      <c r="Q191" s="42">
        <f t="shared" si="30"/>
        <v>0.24915281660899655</v>
      </c>
    </row>
    <row r="192" spans="1:17" ht="80.099999999999994" hidden="1" customHeight="1" x14ac:dyDescent="0.2">
      <c r="A192" s="10" t="s">
        <v>157</v>
      </c>
      <c r="B192" s="5" t="s">
        <v>20</v>
      </c>
      <c r="C192" s="5" t="s">
        <v>12</v>
      </c>
      <c r="D192" s="5" t="s">
        <v>148</v>
      </c>
      <c r="E192" s="5" t="s">
        <v>24</v>
      </c>
      <c r="F192" s="5" t="s">
        <v>158</v>
      </c>
      <c r="G192" s="11" t="s">
        <v>0</v>
      </c>
      <c r="H192" s="12">
        <v>0</v>
      </c>
      <c r="I192" s="12"/>
      <c r="J192" s="12">
        <v>0</v>
      </c>
      <c r="K192" s="12">
        <v>0</v>
      </c>
      <c r="L192" s="12"/>
      <c r="M192" s="12">
        <v>0</v>
      </c>
      <c r="N192" s="26">
        <v>5650000</v>
      </c>
      <c r="O192" s="30"/>
      <c r="P192" s="37">
        <v>0</v>
      </c>
      <c r="Q192" s="42">
        <v>0</v>
      </c>
    </row>
    <row r="193" spans="1:17" ht="64.5" hidden="1" customHeight="1" x14ac:dyDescent="0.2">
      <c r="A193" s="10" t="s">
        <v>27</v>
      </c>
      <c r="B193" s="5" t="s">
        <v>20</v>
      </c>
      <c r="C193" s="5" t="s">
        <v>12</v>
      </c>
      <c r="D193" s="5" t="s">
        <v>148</v>
      </c>
      <c r="E193" s="5" t="s">
        <v>24</v>
      </c>
      <c r="F193" s="5" t="s">
        <v>158</v>
      </c>
      <c r="G193" s="5" t="s">
        <v>28</v>
      </c>
      <c r="H193" s="12">
        <v>0</v>
      </c>
      <c r="I193" s="12"/>
      <c r="J193" s="12">
        <v>0</v>
      </c>
      <c r="K193" s="12">
        <v>0</v>
      </c>
      <c r="L193" s="12"/>
      <c r="M193" s="12">
        <v>0</v>
      </c>
      <c r="N193" s="26">
        <v>5650000</v>
      </c>
      <c r="O193" s="30"/>
      <c r="P193" s="37">
        <v>0</v>
      </c>
      <c r="Q193" s="42">
        <v>0</v>
      </c>
    </row>
    <row r="194" spans="1:17" ht="32.25" hidden="1" customHeight="1" x14ac:dyDescent="0.2">
      <c r="A194" s="10" t="s">
        <v>29</v>
      </c>
      <c r="B194" s="5" t="s">
        <v>20</v>
      </c>
      <c r="C194" s="5" t="s">
        <v>12</v>
      </c>
      <c r="D194" s="5" t="s">
        <v>148</v>
      </c>
      <c r="E194" s="5" t="s">
        <v>24</v>
      </c>
      <c r="F194" s="5" t="s">
        <v>158</v>
      </c>
      <c r="G194" s="5" t="s">
        <v>30</v>
      </c>
      <c r="H194" s="12">
        <v>0</v>
      </c>
      <c r="I194" s="12"/>
      <c r="J194" s="12">
        <v>0</v>
      </c>
      <c r="K194" s="12">
        <v>0</v>
      </c>
      <c r="L194" s="12"/>
      <c r="M194" s="12">
        <v>0</v>
      </c>
      <c r="N194" s="26">
        <v>5650000</v>
      </c>
      <c r="O194" s="30"/>
      <c r="P194" s="37">
        <v>0</v>
      </c>
      <c r="Q194" s="42">
        <v>0</v>
      </c>
    </row>
    <row r="195" spans="1:17" ht="32.25" customHeight="1" x14ac:dyDescent="0.2">
      <c r="A195" s="10" t="s">
        <v>159</v>
      </c>
      <c r="B195" s="5" t="s">
        <v>20</v>
      </c>
      <c r="C195" s="5" t="s">
        <v>12</v>
      </c>
      <c r="D195" s="5" t="s">
        <v>148</v>
      </c>
      <c r="E195" s="5" t="s">
        <v>24</v>
      </c>
      <c r="F195" s="5" t="s">
        <v>160</v>
      </c>
      <c r="G195" s="11" t="s">
        <v>0</v>
      </c>
      <c r="H195" s="12">
        <v>55677.78</v>
      </c>
      <c r="I195" s="12"/>
      <c r="J195" s="12">
        <f>J196</f>
        <v>55677.78</v>
      </c>
      <c r="K195" s="12">
        <v>56829.29</v>
      </c>
      <c r="L195" s="12"/>
      <c r="M195" s="12">
        <f>M196</f>
        <v>55677.78</v>
      </c>
      <c r="N195" s="26">
        <v>57863.64</v>
      </c>
      <c r="O195" s="30"/>
      <c r="P195" s="37">
        <f>P196</f>
        <v>55677.78</v>
      </c>
      <c r="Q195" s="42">
        <f t="shared" si="30"/>
        <v>1</v>
      </c>
    </row>
    <row r="196" spans="1:17" ht="64.5" customHeight="1" x14ac:dyDescent="0.2">
      <c r="A196" s="10" t="s">
        <v>27</v>
      </c>
      <c r="B196" s="5" t="s">
        <v>20</v>
      </c>
      <c r="C196" s="5" t="s">
        <v>12</v>
      </c>
      <c r="D196" s="5" t="s">
        <v>148</v>
      </c>
      <c r="E196" s="5" t="s">
        <v>24</v>
      </c>
      <c r="F196" s="5" t="s">
        <v>160</v>
      </c>
      <c r="G196" s="5" t="s">
        <v>28</v>
      </c>
      <c r="H196" s="12">
        <v>55677.78</v>
      </c>
      <c r="I196" s="12"/>
      <c r="J196" s="12">
        <f>J197</f>
        <v>55677.78</v>
      </c>
      <c r="K196" s="12">
        <v>56829.29</v>
      </c>
      <c r="L196" s="12"/>
      <c r="M196" s="12">
        <f>M197</f>
        <v>55677.78</v>
      </c>
      <c r="N196" s="26">
        <v>57863.64</v>
      </c>
      <c r="O196" s="30"/>
      <c r="P196" s="37">
        <f>P197</f>
        <v>55677.78</v>
      </c>
      <c r="Q196" s="42">
        <f t="shared" si="30"/>
        <v>1</v>
      </c>
    </row>
    <row r="197" spans="1:17" ht="32.25" customHeight="1" x14ac:dyDescent="0.2">
      <c r="A197" s="10" t="s">
        <v>29</v>
      </c>
      <c r="B197" s="5" t="s">
        <v>20</v>
      </c>
      <c r="C197" s="5" t="s">
        <v>12</v>
      </c>
      <c r="D197" s="5" t="s">
        <v>148</v>
      </c>
      <c r="E197" s="5" t="s">
        <v>24</v>
      </c>
      <c r="F197" s="5" t="s">
        <v>160</v>
      </c>
      <c r="G197" s="5" t="s">
        <v>30</v>
      </c>
      <c r="H197" s="12">
        <v>55677.78</v>
      </c>
      <c r="I197" s="12"/>
      <c r="J197" s="12">
        <v>55677.78</v>
      </c>
      <c r="K197" s="12">
        <v>56829.29</v>
      </c>
      <c r="L197" s="12"/>
      <c r="M197" s="12">
        <v>55677.78</v>
      </c>
      <c r="N197" s="26">
        <v>57863.64</v>
      </c>
      <c r="O197" s="30"/>
      <c r="P197" s="37">
        <v>55677.78</v>
      </c>
      <c r="Q197" s="42">
        <f t="shared" si="30"/>
        <v>1</v>
      </c>
    </row>
    <row r="198" spans="1:17" ht="64.5" customHeight="1" x14ac:dyDescent="0.2">
      <c r="A198" s="6" t="s">
        <v>161</v>
      </c>
      <c r="B198" s="7" t="s">
        <v>20</v>
      </c>
      <c r="C198" s="7" t="s">
        <v>12</v>
      </c>
      <c r="D198" s="7" t="s">
        <v>162</v>
      </c>
      <c r="E198" s="3" t="s">
        <v>0</v>
      </c>
      <c r="F198" s="3" t="s">
        <v>0</v>
      </c>
      <c r="G198" s="3" t="s">
        <v>0</v>
      </c>
      <c r="H198" s="8">
        <v>23842521.390000001</v>
      </c>
      <c r="I198" s="8">
        <v>9750449.2200000007</v>
      </c>
      <c r="J198" s="8">
        <f>J199</f>
        <v>33592970.609999999</v>
      </c>
      <c r="K198" s="8">
        <v>23096818.260000002</v>
      </c>
      <c r="L198" s="8"/>
      <c r="M198" s="8">
        <f>M199</f>
        <v>33592970.609999999</v>
      </c>
      <c r="N198" s="25">
        <v>23096818.260000002</v>
      </c>
      <c r="O198" s="30"/>
      <c r="P198" s="36">
        <f>P199</f>
        <v>13283090.43</v>
      </c>
      <c r="Q198" s="41">
        <f t="shared" si="30"/>
        <v>0.39541279585574585</v>
      </c>
    </row>
    <row r="199" spans="1:17" ht="32.25" customHeight="1" x14ac:dyDescent="0.2">
      <c r="A199" s="6" t="s">
        <v>23</v>
      </c>
      <c r="B199" s="7" t="s">
        <v>20</v>
      </c>
      <c r="C199" s="7" t="s">
        <v>12</v>
      </c>
      <c r="D199" s="7" t="s">
        <v>162</v>
      </c>
      <c r="E199" s="7" t="s">
        <v>24</v>
      </c>
      <c r="F199" s="9" t="s">
        <v>0</v>
      </c>
      <c r="G199" s="9" t="s">
        <v>0</v>
      </c>
      <c r="H199" s="8">
        <v>23842521.390000001</v>
      </c>
      <c r="I199" s="8">
        <v>9750449.2200000007</v>
      </c>
      <c r="J199" s="8">
        <f>J200</f>
        <v>33592970.609999999</v>
      </c>
      <c r="K199" s="8">
        <v>23096818.260000002</v>
      </c>
      <c r="L199" s="8"/>
      <c r="M199" s="8">
        <f>M200</f>
        <v>33592970.609999999</v>
      </c>
      <c r="N199" s="25">
        <v>23096818.260000002</v>
      </c>
      <c r="O199" s="30"/>
      <c r="P199" s="36">
        <f>P200</f>
        <v>13283090.43</v>
      </c>
      <c r="Q199" s="41">
        <f t="shared" si="30"/>
        <v>0.39541279585574585</v>
      </c>
    </row>
    <row r="200" spans="1:17" ht="32.25" customHeight="1" x14ac:dyDescent="0.2">
      <c r="A200" s="10" t="s">
        <v>163</v>
      </c>
      <c r="B200" s="5" t="s">
        <v>20</v>
      </c>
      <c r="C200" s="5" t="s">
        <v>12</v>
      </c>
      <c r="D200" s="5" t="s">
        <v>162</v>
      </c>
      <c r="E200" s="5" t="s">
        <v>24</v>
      </c>
      <c r="F200" s="5" t="s">
        <v>164</v>
      </c>
      <c r="G200" s="11" t="s">
        <v>0</v>
      </c>
      <c r="H200" s="12">
        <v>23842521.390000001</v>
      </c>
      <c r="I200" s="12">
        <v>9750449.2200000007</v>
      </c>
      <c r="J200" s="12">
        <f>J201</f>
        <v>33592970.609999999</v>
      </c>
      <c r="K200" s="12">
        <v>23096818.260000002</v>
      </c>
      <c r="L200" s="12"/>
      <c r="M200" s="12">
        <f>M201</f>
        <v>33592970.609999999</v>
      </c>
      <c r="N200" s="26">
        <v>23096818.260000002</v>
      </c>
      <c r="O200" s="30"/>
      <c r="P200" s="37">
        <f>P201</f>
        <v>13283090.43</v>
      </c>
      <c r="Q200" s="42">
        <f t="shared" si="30"/>
        <v>0.39541279585574585</v>
      </c>
    </row>
    <row r="201" spans="1:17" ht="64.5" customHeight="1" x14ac:dyDescent="0.2">
      <c r="A201" s="10" t="s">
        <v>27</v>
      </c>
      <c r="B201" s="5" t="s">
        <v>20</v>
      </c>
      <c r="C201" s="5" t="s">
        <v>12</v>
      </c>
      <c r="D201" s="5" t="s">
        <v>162</v>
      </c>
      <c r="E201" s="5" t="s">
        <v>24</v>
      </c>
      <c r="F201" s="5" t="s">
        <v>164</v>
      </c>
      <c r="G201" s="5" t="s">
        <v>28</v>
      </c>
      <c r="H201" s="12">
        <v>23842521.390000001</v>
      </c>
      <c r="I201" s="12">
        <v>9750449.2200000007</v>
      </c>
      <c r="J201" s="12">
        <f>J202</f>
        <v>33592970.609999999</v>
      </c>
      <c r="K201" s="12">
        <v>23096818.260000002</v>
      </c>
      <c r="L201" s="12"/>
      <c r="M201" s="12">
        <f>M202</f>
        <v>33592970.609999999</v>
      </c>
      <c r="N201" s="26">
        <v>23096818.260000002</v>
      </c>
      <c r="O201" s="30"/>
      <c r="P201" s="37">
        <f>P202</f>
        <v>13283090.43</v>
      </c>
      <c r="Q201" s="42">
        <f t="shared" ref="Q201:Q264" si="31">P201/M201</f>
        <v>0.39541279585574585</v>
      </c>
    </row>
    <row r="202" spans="1:17" ht="32.25" customHeight="1" x14ac:dyDescent="0.2">
      <c r="A202" s="10" t="s">
        <v>29</v>
      </c>
      <c r="B202" s="5" t="s">
        <v>20</v>
      </c>
      <c r="C202" s="5" t="s">
        <v>12</v>
      </c>
      <c r="D202" s="5" t="s">
        <v>162</v>
      </c>
      <c r="E202" s="5" t="s">
        <v>24</v>
      </c>
      <c r="F202" s="5" t="s">
        <v>164</v>
      </c>
      <c r="G202" s="5" t="s">
        <v>30</v>
      </c>
      <c r="H202" s="12">
        <v>23842521.390000001</v>
      </c>
      <c r="I202" s="12">
        <v>9750449.2200000007</v>
      </c>
      <c r="J202" s="12">
        <v>33592970.609999999</v>
      </c>
      <c r="K202" s="12">
        <v>23096818.260000002</v>
      </c>
      <c r="L202" s="12"/>
      <c r="M202" s="12">
        <v>33592970.609999999</v>
      </c>
      <c r="N202" s="26">
        <v>23096818.260000002</v>
      </c>
      <c r="O202" s="30"/>
      <c r="P202" s="37">
        <v>13283090.43</v>
      </c>
      <c r="Q202" s="42">
        <f t="shared" si="31"/>
        <v>0.39541279585574585</v>
      </c>
    </row>
    <row r="203" spans="1:17" ht="32.25" customHeight="1" x14ac:dyDescent="0.2">
      <c r="A203" s="6" t="s">
        <v>165</v>
      </c>
      <c r="B203" s="7" t="s">
        <v>20</v>
      </c>
      <c r="C203" s="7" t="s">
        <v>12</v>
      </c>
      <c r="D203" s="7" t="s">
        <v>49</v>
      </c>
      <c r="E203" s="3" t="s">
        <v>0</v>
      </c>
      <c r="F203" s="3" t="s">
        <v>0</v>
      </c>
      <c r="G203" s="3" t="s">
        <v>0</v>
      </c>
      <c r="H203" s="8">
        <v>477000</v>
      </c>
      <c r="I203" s="8">
        <v>2471474.69</v>
      </c>
      <c r="J203" s="8">
        <f>J204</f>
        <v>2948474.69</v>
      </c>
      <c r="K203" s="8">
        <v>477000</v>
      </c>
      <c r="L203" s="8"/>
      <c r="M203" s="8">
        <f>M204</f>
        <v>2948474.69</v>
      </c>
      <c r="N203" s="25">
        <v>477000</v>
      </c>
      <c r="O203" s="30"/>
      <c r="P203" s="36">
        <f>P204</f>
        <v>1062979.55</v>
      </c>
      <c r="Q203" s="41">
        <f t="shared" si="31"/>
        <v>0.3605184584440167</v>
      </c>
    </row>
    <row r="204" spans="1:17" ht="32.25" customHeight="1" x14ac:dyDescent="0.2">
      <c r="A204" s="6" t="s">
        <v>23</v>
      </c>
      <c r="B204" s="7" t="s">
        <v>20</v>
      </c>
      <c r="C204" s="7" t="s">
        <v>12</v>
      </c>
      <c r="D204" s="7" t="s">
        <v>49</v>
      </c>
      <c r="E204" s="7" t="s">
        <v>24</v>
      </c>
      <c r="F204" s="9" t="s">
        <v>0</v>
      </c>
      <c r="G204" s="9" t="s">
        <v>0</v>
      </c>
      <c r="H204" s="8">
        <v>477000</v>
      </c>
      <c r="I204" s="8">
        <v>2471474.69</v>
      </c>
      <c r="J204" s="8">
        <f>J205</f>
        <v>2948474.69</v>
      </c>
      <c r="K204" s="8">
        <f t="shared" ref="K204:M204" si="32">K205</f>
        <v>477000</v>
      </c>
      <c r="L204" s="8">
        <f t="shared" si="32"/>
        <v>0</v>
      </c>
      <c r="M204" s="8">
        <f t="shared" si="32"/>
        <v>2948474.69</v>
      </c>
      <c r="N204" s="25">
        <v>477000</v>
      </c>
      <c r="O204" s="30"/>
      <c r="P204" s="36">
        <f>P205</f>
        <v>1062979.55</v>
      </c>
      <c r="Q204" s="41">
        <f t="shared" si="31"/>
        <v>0.3605184584440167</v>
      </c>
    </row>
    <row r="205" spans="1:17" ht="32.25" customHeight="1" x14ac:dyDescent="0.2">
      <c r="A205" s="10" t="s">
        <v>166</v>
      </c>
      <c r="B205" s="5" t="s">
        <v>20</v>
      </c>
      <c r="C205" s="5" t="s">
        <v>12</v>
      </c>
      <c r="D205" s="5" t="s">
        <v>49</v>
      </c>
      <c r="E205" s="5" t="s">
        <v>24</v>
      </c>
      <c r="F205" s="5" t="s">
        <v>167</v>
      </c>
      <c r="G205" s="11" t="s">
        <v>0</v>
      </c>
      <c r="H205" s="12">
        <v>477000</v>
      </c>
      <c r="I205" s="12">
        <v>2471474.69</v>
      </c>
      <c r="J205" s="12">
        <f>J206+J208</f>
        <v>2948474.69</v>
      </c>
      <c r="K205" s="12">
        <f t="shared" ref="K205:M205" si="33">K206+K208</f>
        <v>477000</v>
      </c>
      <c r="L205" s="12">
        <f t="shared" si="33"/>
        <v>0</v>
      </c>
      <c r="M205" s="12">
        <f t="shared" si="33"/>
        <v>2948474.69</v>
      </c>
      <c r="N205" s="26">
        <v>477000</v>
      </c>
      <c r="O205" s="30"/>
      <c r="P205" s="37">
        <f>P206</f>
        <v>1062979.55</v>
      </c>
      <c r="Q205" s="42">
        <f t="shared" si="31"/>
        <v>0.3605184584440167</v>
      </c>
    </row>
    <row r="206" spans="1:17" ht="48.95" customHeight="1" x14ac:dyDescent="0.2">
      <c r="A206" s="10" t="s">
        <v>44</v>
      </c>
      <c r="B206" s="5" t="s">
        <v>20</v>
      </c>
      <c r="C206" s="5" t="s">
        <v>12</v>
      </c>
      <c r="D206" s="5" t="s">
        <v>49</v>
      </c>
      <c r="E206" s="5" t="s">
        <v>24</v>
      </c>
      <c r="F206" s="5" t="s">
        <v>167</v>
      </c>
      <c r="G206" s="5" t="s">
        <v>45</v>
      </c>
      <c r="H206" s="12">
        <v>457000</v>
      </c>
      <c r="I206" s="12">
        <v>2471474.69</v>
      </c>
      <c r="J206" s="12">
        <f>J207</f>
        <v>2928474.69</v>
      </c>
      <c r="K206" s="12">
        <v>457000</v>
      </c>
      <c r="L206" s="12"/>
      <c r="M206" s="12">
        <f>M207</f>
        <v>2928474.69</v>
      </c>
      <c r="N206" s="26">
        <v>457000</v>
      </c>
      <c r="O206" s="30"/>
      <c r="P206" s="37">
        <f>P207</f>
        <v>1062979.55</v>
      </c>
      <c r="Q206" s="42">
        <f t="shared" si="31"/>
        <v>0.36298061705290002</v>
      </c>
    </row>
    <row r="207" spans="1:17" ht="64.5" customHeight="1" x14ac:dyDescent="0.2">
      <c r="A207" s="10" t="s">
        <v>46</v>
      </c>
      <c r="B207" s="5" t="s">
        <v>20</v>
      </c>
      <c r="C207" s="5" t="s">
        <v>12</v>
      </c>
      <c r="D207" s="5" t="s">
        <v>49</v>
      </c>
      <c r="E207" s="5" t="s">
        <v>24</v>
      </c>
      <c r="F207" s="5" t="s">
        <v>167</v>
      </c>
      <c r="G207" s="5" t="s">
        <v>47</v>
      </c>
      <c r="H207" s="12">
        <v>457000</v>
      </c>
      <c r="I207" s="12">
        <v>2471474.69</v>
      </c>
      <c r="J207" s="12">
        <v>2928474.69</v>
      </c>
      <c r="K207" s="12">
        <v>457000</v>
      </c>
      <c r="L207" s="12"/>
      <c r="M207" s="12">
        <v>2928474.69</v>
      </c>
      <c r="N207" s="26">
        <v>457000</v>
      </c>
      <c r="O207" s="30"/>
      <c r="P207" s="37">
        <v>1062979.55</v>
      </c>
      <c r="Q207" s="42">
        <f t="shared" si="31"/>
        <v>0.36298061705290002</v>
      </c>
    </row>
    <row r="208" spans="1:17" ht="32.25" customHeight="1" x14ac:dyDescent="0.2">
      <c r="A208" s="10" t="s">
        <v>126</v>
      </c>
      <c r="B208" s="5" t="s">
        <v>20</v>
      </c>
      <c r="C208" s="5" t="s">
        <v>12</v>
      </c>
      <c r="D208" s="5" t="s">
        <v>49</v>
      </c>
      <c r="E208" s="5" t="s">
        <v>24</v>
      </c>
      <c r="F208" s="5" t="s">
        <v>167</v>
      </c>
      <c r="G208" s="5" t="s">
        <v>127</v>
      </c>
      <c r="H208" s="12">
        <v>20000</v>
      </c>
      <c r="I208" s="12"/>
      <c r="J208" s="12">
        <f>J209</f>
        <v>20000</v>
      </c>
      <c r="K208" s="12">
        <v>20000</v>
      </c>
      <c r="L208" s="12"/>
      <c r="M208" s="12">
        <f>M209</f>
        <v>20000</v>
      </c>
      <c r="N208" s="26">
        <v>20000</v>
      </c>
      <c r="O208" s="30"/>
      <c r="P208" s="37">
        <f>P209</f>
        <v>0</v>
      </c>
      <c r="Q208" s="42">
        <f t="shared" si="31"/>
        <v>0</v>
      </c>
    </row>
    <row r="209" spans="1:17" ht="15" customHeight="1" x14ac:dyDescent="0.2">
      <c r="A209" s="10" t="s">
        <v>168</v>
      </c>
      <c r="B209" s="5" t="s">
        <v>20</v>
      </c>
      <c r="C209" s="5" t="s">
        <v>12</v>
      </c>
      <c r="D209" s="5" t="s">
        <v>49</v>
      </c>
      <c r="E209" s="5" t="s">
        <v>24</v>
      </c>
      <c r="F209" s="5" t="s">
        <v>167</v>
      </c>
      <c r="G209" s="5" t="s">
        <v>169</v>
      </c>
      <c r="H209" s="12">
        <v>20000</v>
      </c>
      <c r="I209" s="12"/>
      <c r="J209" s="12">
        <v>20000</v>
      </c>
      <c r="K209" s="12">
        <v>20000</v>
      </c>
      <c r="L209" s="12"/>
      <c r="M209" s="12">
        <v>20000</v>
      </c>
      <c r="N209" s="26">
        <v>20000</v>
      </c>
      <c r="O209" s="30"/>
      <c r="P209" s="37">
        <v>0</v>
      </c>
      <c r="Q209" s="42">
        <f t="shared" si="31"/>
        <v>0</v>
      </c>
    </row>
    <row r="210" spans="1:17" ht="64.5" customHeight="1" x14ac:dyDescent="0.2">
      <c r="A210" s="6" t="s">
        <v>170</v>
      </c>
      <c r="B210" s="7" t="s">
        <v>20</v>
      </c>
      <c r="C210" s="7" t="s">
        <v>12</v>
      </c>
      <c r="D210" s="7" t="s">
        <v>171</v>
      </c>
      <c r="E210" s="3" t="s">
        <v>0</v>
      </c>
      <c r="F210" s="3" t="s">
        <v>0</v>
      </c>
      <c r="G210" s="3" t="s">
        <v>0</v>
      </c>
      <c r="H210" s="8">
        <v>36262643.439999998</v>
      </c>
      <c r="I210" s="8">
        <v>-1673435</v>
      </c>
      <c r="J210" s="8">
        <f>J211</f>
        <v>34589208.439999998</v>
      </c>
      <c r="K210" s="8">
        <v>32712643.440000001</v>
      </c>
      <c r="L210" s="8"/>
      <c r="M210" s="8">
        <f>M211</f>
        <v>34820263.309999995</v>
      </c>
      <c r="N210" s="8">
        <f t="shared" ref="N210:P210" si="34">N211</f>
        <v>32712643.440000001</v>
      </c>
      <c r="O210" s="8">
        <f t="shared" si="34"/>
        <v>0</v>
      </c>
      <c r="P210" s="8">
        <f t="shared" si="34"/>
        <v>17822256.560000002</v>
      </c>
      <c r="Q210" s="41">
        <f t="shared" si="31"/>
        <v>0.51183577795868207</v>
      </c>
    </row>
    <row r="211" spans="1:17" ht="32.25" customHeight="1" x14ac:dyDescent="0.2">
      <c r="A211" s="6" t="s">
        <v>23</v>
      </c>
      <c r="B211" s="7" t="s">
        <v>20</v>
      </c>
      <c r="C211" s="7" t="s">
        <v>12</v>
      </c>
      <c r="D211" s="7" t="s">
        <v>171</v>
      </c>
      <c r="E211" s="7" t="s">
        <v>24</v>
      </c>
      <c r="F211" s="9" t="s">
        <v>0</v>
      </c>
      <c r="G211" s="9" t="s">
        <v>0</v>
      </c>
      <c r="H211" s="8">
        <v>36262643.439999998</v>
      </c>
      <c r="I211" s="8">
        <v>-1673435</v>
      </c>
      <c r="J211" s="8">
        <f>J212+J215+J218</f>
        <v>34589208.439999998</v>
      </c>
      <c r="K211" s="8">
        <f t="shared" ref="K211:M211" si="35">K212+K215+K218</f>
        <v>32712643.440000001</v>
      </c>
      <c r="L211" s="8">
        <f t="shared" si="35"/>
        <v>0</v>
      </c>
      <c r="M211" s="8">
        <f t="shared" si="35"/>
        <v>34820263.309999995</v>
      </c>
      <c r="N211" s="8">
        <f t="shared" ref="N211" si="36">N212+N215+N218</f>
        <v>32712643.440000001</v>
      </c>
      <c r="O211" s="8">
        <f t="shared" ref="O211" si="37">O212+O215+O218</f>
        <v>0</v>
      </c>
      <c r="P211" s="8">
        <f t="shared" ref="P211" si="38">P212+P215+P218</f>
        <v>17822256.560000002</v>
      </c>
      <c r="Q211" s="41">
        <f t="shared" si="31"/>
        <v>0.51183577795868207</v>
      </c>
    </row>
    <row r="212" spans="1:17" ht="32.25" customHeight="1" x14ac:dyDescent="0.2">
      <c r="A212" s="10" t="s">
        <v>172</v>
      </c>
      <c r="B212" s="5" t="s">
        <v>20</v>
      </c>
      <c r="C212" s="5" t="s">
        <v>12</v>
      </c>
      <c r="D212" s="5" t="s">
        <v>171</v>
      </c>
      <c r="E212" s="5" t="s">
        <v>24</v>
      </c>
      <c r="F212" s="5" t="s">
        <v>173</v>
      </c>
      <c r="G212" s="11" t="s">
        <v>0</v>
      </c>
      <c r="H212" s="12">
        <v>36252643.439999998</v>
      </c>
      <c r="I212" s="12">
        <v>-1673435</v>
      </c>
      <c r="J212" s="12">
        <f>J213</f>
        <v>34579208.439999998</v>
      </c>
      <c r="K212" s="12">
        <v>32712643.440000001</v>
      </c>
      <c r="L212" s="12"/>
      <c r="M212" s="12">
        <f>M213</f>
        <v>34579208.439999998</v>
      </c>
      <c r="N212" s="26">
        <v>32712643.440000001</v>
      </c>
      <c r="O212" s="30"/>
      <c r="P212" s="37">
        <f>P213</f>
        <v>17588867.800000001</v>
      </c>
      <c r="Q212" s="42">
        <f t="shared" si="31"/>
        <v>0.50865443697241564</v>
      </c>
    </row>
    <row r="213" spans="1:17" ht="64.5" customHeight="1" x14ac:dyDescent="0.2">
      <c r="A213" s="10" t="s">
        <v>27</v>
      </c>
      <c r="B213" s="5" t="s">
        <v>20</v>
      </c>
      <c r="C213" s="5" t="s">
        <v>12</v>
      </c>
      <c r="D213" s="5" t="s">
        <v>171</v>
      </c>
      <c r="E213" s="5" t="s">
        <v>24</v>
      </c>
      <c r="F213" s="5" t="s">
        <v>173</v>
      </c>
      <c r="G213" s="5" t="s">
        <v>28</v>
      </c>
      <c r="H213" s="12">
        <v>36252643.439999998</v>
      </c>
      <c r="I213" s="12">
        <v>-1673435</v>
      </c>
      <c r="J213" s="12">
        <f>J214</f>
        <v>34579208.439999998</v>
      </c>
      <c r="K213" s="12">
        <v>32712643.440000001</v>
      </c>
      <c r="L213" s="12"/>
      <c r="M213" s="12">
        <f>M214</f>
        <v>34579208.439999998</v>
      </c>
      <c r="N213" s="26">
        <v>32712643.440000001</v>
      </c>
      <c r="O213" s="30"/>
      <c r="P213" s="37">
        <f>P214</f>
        <v>17588867.800000001</v>
      </c>
      <c r="Q213" s="42">
        <f t="shared" si="31"/>
        <v>0.50865443697241564</v>
      </c>
    </row>
    <row r="214" spans="1:17" ht="32.25" customHeight="1" x14ac:dyDescent="0.2">
      <c r="A214" s="10" t="s">
        <v>29</v>
      </c>
      <c r="B214" s="5" t="s">
        <v>20</v>
      </c>
      <c r="C214" s="5" t="s">
        <v>12</v>
      </c>
      <c r="D214" s="5" t="s">
        <v>171</v>
      </c>
      <c r="E214" s="5" t="s">
        <v>24</v>
      </c>
      <c r="F214" s="5" t="s">
        <v>173</v>
      </c>
      <c r="G214" s="5" t="s">
        <v>30</v>
      </c>
      <c r="H214" s="12">
        <v>36252643.439999998</v>
      </c>
      <c r="I214" s="12">
        <v>-1673435</v>
      </c>
      <c r="J214" s="12">
        <v>34579208.439999998</v>
      </c>
      <c r="K214" s="12">
        <v>32712643.440000001</v>
      </c>
      <c r="L214" s="12"/>
      <c r="M214" s="12">
        <v>34579208.439999998</v>
      </c>
      <c r="N214" s="26">
        <v>32712643.440000001</v>
      </c>
      <c r="O214" s="30"/>
      <c r="P214" s="37">
        <v>17588867.800000001</v>
      </c>
      <c r="Q214" s="42">
        <f t="shared" si="31"/>
        <v>0.50865443697241564</v>
      </c>
    </row>
    <row r="215" spans="1:17" ht="80.099999999999994" customHeight="1" x14ac:dyDescent="0.2">
      <c r="A215" s="10" t="s">
        <v>174</v>
      </c>
      <c r="B215" s="5" t="s">
        <v>20</v>
      </c>
      <c r="C215" s="5" t="s">
        <v>12</v>
      </c>
      <c r="D215" s="5" t="s">
        <v>171</v>
      </c>
      <c r="E215" s="5" t="s">
        <v>24</v>
      </c>
      <c r="F215" s="5" t="s">
        <v>175</v>
      </c>
      <c r="G215" s="11" t="s">
        <v>0</v>
      </c>
      <c r="H215" s="12">
        <v>5000</v>
      </c>
      <c r="I215" s="12"/>
      <c r="J215" s="12">
        <f>J216</f>
        <v>5000</v>
      </c>
      <c r="K215" s="12">
        <v>0</v>
      </c>
      <c r="L215" s="12"/>
      <c r="M215" s="12">
        <f>M216</f>
        <v>236054.87</v>
      </c>
      <c r="N215" s="26">
        <v>0</v>
      </c>
      <c r="O215" s="30"/>
      <c r="P215" s="37">
        <f>P216</f>
        <v>233388.76</v>
      </c>
      <c r="Q215" s="42">
        <f t="shared" si="31"/>
        <v>0.98870554968851099</v>
      </c>
    </row>
    <row r="216" spans="1:17" ht="64.5" customHeight="1" x14ac:dyDescent="0.2">
      <c r="A216" s="10" t="s">
        <v>27</v>
      </c>
      <c r="B216" s="5" t="s">
        <v>20</v>
      </c>
      <c r="C216" s="5" t="s">
        <v>12</v>
      </c>
      <c r="D216" s="5" t="s">
        <v>171</v>
      </c>
      <c r="E216" s="5" t="s">
        <v>24</v>
      </c>
      <c r="F216" s="5" t="s">
        <v>175</v>
      </c>
      <c r="G216" s="5" t="s">
        <v>28</v>
      </c>
      <c r="H216" s="12">
        <v>5000</v>
      </c>
      <c r="I216" s="12"/>
      <c r="J216" s="12">
        <f>J217</f>
        <v>5000</v>
      </c>
      <c r="K216" s="12">
        <v>0</v>
      </c>
      <c r="L216" s="12"/>
      <c r="M216" s="12">
        <f>M217</f>
        <v>236054.87</v>
      </c>
      <c r="N216" s="26">
        <v>0</v>
      </c>
      <c r="O216" s="30"/>
      <c r="P216" s="37">
        <f>P217</f>
        <v>233388.76</v>
      </c>
      <c r="Q216" s="42">
        <f t="shared" si="31"/>
        <v>0.98870554968851099</v>
      </c>
    </row>
    <row r="217" spans="1:17" ht="32.25" customHeight="1" x14ac:dyDescent="0.2">
      <c r="A217" s="10" t="s">
        <v>29</v>
      </c>
      <c r="B217" s="5" t="s">
        <v>20</v>
      </c>
      <c r="C217" s="5" t="s">
        <v>12</v>
      </c>
      <c r="D217" s="5" t="s">
        <v>171</v>
      </c>
      <c r="E217" s="5" t="s">
        <v>24</v>
      </c>
      <c r="F217" s="5" t="s">
        <v>175</v>
      </c>
      <c r="G217" s="5" t="s">
        <v>30</v>
      </c>
      <c r="H217" s="12">
        <v>5000</v>
      </c>
      <c r="I217" s="12"/>
      <c r="J217" s="12">
        <v>5000</v>
      </c>
      <c r="K217" s="12">
        <v>0</v>
      </c>
      <c r="L217" s="12"/>
      <c r="M217" s="12">
        <v>236054.87</v>
      </c>
      <c r="N217" s="26">
        <v>0</v>
      </c>
      <c r="O217" s="30"/>
      <c r="P217" s="37">
        <v>233388.76</v>
      </c>
      <c r="Q217" s="42">
        <f t="shared" si="31"/>
        <v>0.98870554968851099</v>
      </c>
    </row>
    <row r="218" spans="1:17" ht="112.35" customHeight="1" x14ac:dyDescent="0.2">
      <c r="A218" s="10" t="s">
        <v>176</v>
      </c>
      <c r="B218" s="5" t="s">
        <v>20</v>
      </c>
      <c r="C218" s="5" t="s">
        <v>12</v>
      </c>
      <c r="D218" s="5" t="s">
        <v>171</v>
      </c>
      <c r="E218" s="5" t="s">
        <v>24</v>
      </c>
      <c r="F218" s="5" t="s">
        <v>177</v>
      </c>
      <c r="G218" s="11" t="s">
        <v>0</v>
      </c>
      <c r="H218" s="12">
        <v>5000</v>
      </c>
      <c r="I218" s="12"/>
      <c r="J218" s="12">
        <v>5000</v>
      </c>
      <c r="K218" s="12">
        <v>0</v>
      </c>
      <c r="L218" s="12"/>
      <c r="M218" s="12">
        <v>5000</v>
      </c>
      <c r="N218" s="26">
        <v>0</v>
      </c>
      <c r="O218" s="30"/>
      <c r="P218" s="37">
        <f>P219</f>
        <v>0</v>
      </c>
      <c r="Q218" s="42">
        <f t="shared" si="31"/>
        <v>0</v>
      </c>
    </row>
    <row r="219" spans="1:17" ht="64.5" customHeight="1" x14ac:dyDescent="0.2">
      <c r="A219" s="10" t="s">
        <v>27</v>
      </c>
      <c r="B219" s="5" t="s">
        <v>20</v>
      </c>
      <c r="C219" s="5" t="s">
        <v>12</v>
      </c>
      <c r="D219" s="5" t="s">
        <v>171</v>
      </c>
      <c r="E219" s="5" t="s">
        <v>24</v>
      </c>
      <c r="F219" s="5" t="s">
        <v>177</v>
      </c>
      <c r="G219" s="5" t="s">
        <v>28</v>
      </c>
      <c r="H219" s="12">
        <v>5000</v>
      </c>
      <c r="I219" s="12"/>
      <c r="J219" s="12">
        <v>5000</v>
      </c>
      <c r="K219" s="12">
        <v>0</v>
      </c>
      <c r="L219" s="12"/>
      <c r="M219" s="12">
        <v>5000</v>
      </c>
      <c r="N219" s="26">
        <v>0</v>
      </c>
      <c r="O219" s="30"/>
      <c r="P219" s="37">
        <f>P220</f>
        <v>0</v>
      </c>
      <c r="Q219" s="42">
        <f t="shared" si="31"/>
        <v>0</v>
      </c>
    </row>
    <row r="220" spans="1:17" ht="32.25" customHeight="1" x14ac:dyDescent="0.2">
      <c r="A220" s="10" t="s">
        <v>29</v>
      </c>
      <c r="B220" s="5" t="s">
        <v>20</v>
      </c>
      <c r="C220" s="5" t="s">
        <v>12</v>
      </c>
      <c r="D220" s="5" t="s">
        <v>171</v>
      </c>
      <c r="E220" s="5" t="s">
        <v>24</v>
      </c>
      <c r="F220" s="5" t="s">
        <v>177</v>
      </c>
      <c r="G220" s="5" t="s">
        <v>30</v>
      </c>
      <c r="H220" s="12">
        <v>5000</v>
      </c>
      <c r="I220" s="12"/>
      <c r="J220" s="12">
        <v>5000</v>
      </c>
      <c r="K220" s="12">
        <v>0</v>
      </c>
      <c r="L220" s="12"/>
      <c r="M220" s="12">
        <v>5000</v>
      </c>
      <c r="N220" s="26">
        <v>0</v>
      </c>
      <c r="O220" s="30"/>
      <c r="P220" s="37">
        <v>0</v>
      </c>
      <c r="Q220" s="42">
        <f t="shared" si="31"/>
        <v>0</v>
      </c>
    </row>
    <row r="221" spans="1:17" ht="96.6" customHeight="1" x14ac:dyDescent="0.2">
      <c r="A221" s="6" t="s">
        <v>299</v>
      </c>
      <c r="B221" s="7" t="s">
        <v>20</v>
      </c>
      <c r="C221" s="7" t="s">
        <v>12</v>
      </c>
      <c r="D221" s="7" t="s">
        <v>178</v>
      </c>
      <c r="E221" s="3" t="s">
        <v>0</v>
      </c>
      <c r="F221" s="3" t="s">
        <v>0</v>
      </c>
      <c r="G221" s="3" t="s">
        <v>0</v>
      </c>
      <c r="H221" s="8">
        <v>233000</v>
      </c>
      <c r="I221" s="8"/>
      <c r="J221" s="8">
        <f>J222</f>
        <v>233000</v>
      </c>
      <c r="K221" s="8">
        <v>233000</v>
      </c>
      <c r="L221" s="8"/>
      <c r="M221" s="8">
        <f>M222</f>
        <v>233000</v>
      </c>
      <c r="N221" s="25">
        <v>233000</v>
      </c>
      <c r="O221" s="30"/>
      <c r="P221" s="36">
        <f>P222</f>
        <v>20000</v>
      </c>
      <c r="Q221" s="41">
        <f t="shared" si="31"/>
        <v>8.5836909871244635E-2</v>
      </c>
    </row>
    <row r="222" spans="1:17" ht="32.25" customHeight="1" x14ac:dyDescent="0.2">
      <c r="A222" s="6" t="s">
        <v>23</v>
      </c>
      <c r="B222" s="7" t="s">
        <v>20</v>
      </c>
      <c r="C222" s="7" t="s">
        <v>12</v>
      </c>
      <c r="D222" s="7" t="s">
        <v>178</v>
      </c>
      <c r="E222" s="7" t="s">
        <v>24</v>
      </c>
      <c r="F222" s="9" t="s">
        <v>0</v>
      </c>
      <c r="G222" s="9" t="s">
        <v>0</v>
      </c>
      <c r="H222" s="8">
        <v>233000</v>
      </c>
      <c r="I222" s="8"/>
      <c r="J222" s="8">
        <f>J223+J228</f>
        <v>233000</v>
      </c>
      <c r="K222" s="8">
        <v>233000</v>
      </c>
      <c r="L222" s="8"/>
      <c r="M222" s="8">
        <f>M223+M228</f>
        <v>233000</v>
      </c>
      <c r="N222" s="25">
        <v>233000</v>
      </c>
      <c r="O222" s="30"/>
      <c r="P222" s="36">
        <f>P223+P228</f>
        <v>20000</v>
      </c>
      <c r="Q222" s="41">
        <f t="shared" si="31"/>
        <v>8.5836909871244635E-2</v>
      </c>
    </row>
    <row r="223" spans="1:17" ht="48.95" customHeight="1" x14ac:dyDescent="0.2">
      <c r="A223" s="10" t="s">
        <v>179</v>
      </c>
      <c r="B223" s="5" t="s">
        <v>20</v>
      </c>
      <c r="C223" s="5" t="s">
        <v>12</v>
      </c>
      <c r="D223" s="5" t="s">
        <v>178</v>
      </c>
      <c r="E223" s="5" t="s">
        <v>24</v>
      </c>
      <c r="F223" s="5" t="s">
        <v>180</v>
      </c>
      <c r="G223" s="11" t="s">
        <v>0</v>
      </c>
      <c r="H223" s="12">
        <v>218000</v>
      </c>
      <c r="I223" s="12"/>
      <c r="J223" s="12">
        <f>J224+J226</f>
        <v>218000</v>
      </c>
      <c r="K223" s="12">
        <v>218000</v>
      </c>
      <c r="L223" s="12"/>
      <c r="M223" s="12">
        <f>M224+M226</f>
        <v>218000</v>
      </c>
      <c r="N223" s="26">
        <v>218000</v>
      </c>
      <c r="O223" s="30"/>
      <c r="P223" s="37">
        <f>P224+P226</f>
        <v>20000</v>
      </c>
      <c r="Q223" s="42">
        <f t="shared" si="31"/>
        <v>9.1743119266055051E-2</v>
      </c>
    </row>
    <row r="224" spans="1:17" ht="48.95" customHeight="1" x14ac:dyDescent="0.2">
      <c r="A224" s="10" t="s">
        <v>44</v>
      </c>
      <c r="B224" s="5" t="s">
        <v>20</v>
      </c>
      <c r="C224" s="5" t="s">
        <v>12</v>
      </c>
      <c r="D224" s="5" t="s">
        <v>178</v>
      </c>
      <c r="E224" s="5" t="s">
        <v>24</v>
      </c>
      <c r="F224" s="5" t="s">
        <v>180</v>
      </c>
      <c r="G224" s="5" t="s">
        <v>45</v>
      </c>
      <c r="H224" s="12">
        <v>198000</v>
      </c>
      <c r="I224" s="12"/>
      <c r="J224" s="12">
        <f>J225</f>
        <v>198000</v>
      </c>
      <c r="K224" s="12">
        <v>198000</v>
      </c>
      <c r="L224" s="12"/>
      <c r="M224" s="12">
        <f>M225</f>
        <v>198000</v>
      </c>
      <c r="N224" s="26">
        <v>198000</v>
      </c>
      <c r="O224" s="30"/>
      <c r="P224" s="37">
        <f>P225</f>
        <v>0</v>
      </c>
      <c r="Q224" s="42">
        <f t="shared" si="31"/>
        <v>0</v>
      </c>
    </row>
    <row r="225" spans="1:17" ht="64.5" customHeight="1" x14ac:dyDescent="0.2">
      <c r="A225" s="10" t="s">
        <v>46</v>
      </c>
      <c r="B225" s="5" t="s">
        <v>20</v>
      </c>
      <c r="C225" s="5" t="s">
        <v>12</v>
      </c>
      <c r="D225" s="5" t="s">
        <v>178</v>
      </c>
      <c r="E225" s="5" t="s">
        <v>24</v>
      </c>
      <c r="F225" s="5" t="s">
        <v>180</v>
      </c>
      <c r="G225" s="5" t="s">
        <v>47</v>
      </c>
      <c r="H225" s="12">
        <v>198000</v>
      </c>
      <c r="I225" s="12"/>
      <c r="J225" s="12">
        <v>198000</v>
      </c>
      <c r="K225" s="12">
        <v>198000</v>
      </c>
      <c r="L225" s="12"/>
      <c r="M225" s="12">
        <v>198000</v>
      </c>
      <c r="N225" s="26">
        <v>198000</v>
      </c>
      <c r="O225" s="30"/>
      <c r="P225" s="37">
        <v>0</v>
      </c>
      <c r="Q225" s="42">
        <f t="shared" si="31"/>
        <v>0</v>
      </c>
    </row>
    <row r="226" spans="1:17" ht="32.25" customHeight="1" x14ac:dyDescent="0.2">
      <c r="A226" s="10" t="s">
        <v>126</v>
      </c>
      <c r="B226" s="5" t="s">
        <v>20</v>
      </c>
      <c r="C226" s="5" t="s">
        <v>12</v>
      </c>
      <c r="D226" s="5" t="s">
        <v>178</v>
      </c>
      <c r="E226" s="5" t="s">
        <v>24</v>
      </c>
      <c r="F226" s="5" t="s">
        <v>180</v>
      </c>
      <c r="G226" s="5" t="s">
        <v>127</v>
      </c>
      <c r="H226" s="12">
        <v>20000</v>
      </c>
      <c r="I226" s="12"/>
      <c r="J226" s="12">
        <f>J227</f>
        <v>20000</v>
      </c>
      <c r="K226" s="12">
        <v>20000</v>
      </c>
      <c r="L226" s="12"/>
      <c r="M226" s="12">
        <f>M227</f>
        <v>20000</v>
      </c>
      <c r="N226" s="26">
        <v>20000</v>
      </c>
      <c r="O226" s="30"/>
      <c r="P226" s="37">
        <f>P227</f>
        <v>20000</v>
      </c>
      <c r="Q226" s="42">
        <f t="shared" si="31"/>
        <v>1</v>
      </c>
    </row>
    <row r="227" spans="1:17" ht="15" customHeight="1" x14ac:dyDescent="0.2">
      <c r="A227" s="10" t="s">
        <v>168</v>
      </c>
      <c r="B227" s="5" t="s">
        <v>20</v>
      </c>
      <c r="C227" s="5" t="s">
        <v>12</v>
      </c>
      <c r="D227" s="5" t="s">
        <v>178</v>
      </c>
      <c r="E227" s="5" t="s">
        <v>24</v>
      </c>
      <c r="F227" s="5" t="s">
        <v>180</v>
      </c>
      <c r="G227" s="5" t="s">
        <v>169</v>
      </c>
      <c r="H227" s="12">
        <v>20000</v>
      </c>
      <c r="I227" s="12"/>
      <c r="J227" s="12">
        <v>20000</v>
      </c>
      <c r="K227" s="12">
        <v>20000</v>
      </c>
      <c r="L227" s="12"/>
      <c r="M227" s="12">
        <v>20000</v>
      </c>
      <c r="N227" s="26">
        <v>20000</v>
      </c>
      <c r="O227" s="30"/>
      <c r="P227" s="37">
        <v>20000</v>
      </c>
      <c r="Q227" s="42">
        <f t="shared" si="31"/>
        <v>1</v>
      </c>
    </row>
    <row r="228" spans="1:17" ht="48.95" customHeight="1" x14ac:dyDescent="0.2">
      <c r="A228" s="10" t="s">
        <v>181</v>
      </c>
      <c r="B228" s="5" t="s">
        <v>20</v>
      </c>
      <c r="C228" s="5" t="s">
        <v>12</v>
      </c>
      <c r="D228" s="5" t="s">
        <v>178</v>
      </c>
      <c r="E228" s="5" t="s">
        <v>24</v>
      </c>
      <c r="F228" s="5" t="s">
        <v>182</v>
      </c>
      <c r="G228" s="11" t="s">
        <v>0</v>
      </c>
      <c r="H228" s="12">
        <v>15000</v>
      </c>
      <c r="I228" s="12"/>
      <c r="J228" s="12">
        <f>J229</f>
        <v>15000</v>
      </c>
      <c r="K228" s="12">
        <v>15000</v>
      </c>
      <c r="L228" s="12"/>
      <c r="M228" s="12">
        <f>M229</f>
        <v>15000</v>
      </c>
      <c r="N228" s="26">
        <v>15000</v>
      </c>
      <c r="O228" s="30"/>
      <c r="P228" s="37">
        <f>P229</f>
        <v>0</v>
      </c>
      <c r="Q228" s="42">
        <f t="shared" si="31"/>
        <v>0</v>
      </c>
    </row>
    <row r="229" spans="1:17" ht="48.95" customHeight="1" x14ac:dyDescent="0.2">
      <c r="A229" s="10" t="s">
        <v>44</v>
      </c>
      <c r="B229" s="5" t="s">
        <v>20</v>
      </c>
      <c r="C229" s="5" t="s">
        <v>12</v>
      </c>
      <c r="D229" s="5" t="s">
        <v>178</v>
      </c>
      <c r="E229" s="5" t="s">
        <v>24</v>
      </c>
      <c r="F229" s="5" t="s">
        <v>182</v>
      </c>
      <c r="G229" s="5" t="s">
        <v>45</v>
      </c>
      <c r="H229" s="12">
        <v>15000</v>
      </c>
      <c r="I229" s="12"/>
      <c r="J229" s="12">
        <f>J230</f>
        <v>15000</v>
      </c>
      <c r="K229" s="12">
        <v>15000</v>
      </c>
      <c r="L229" s="12"/>
      <c r="M229" s="12">
        <f>M230</f>
        <v>15000</v>
      </c>
      <c r="N229" s="26">
        <v>15000</v>
      </c>
      <c r="O229" s="30"/>
      <c r="P229" s="37">
        <f>P230</f>
        <v>0</v>
      </c>
      <c r="Q229" s="42">
        <f t="shared" si="31"/>
        <v>0</v>
      </c>
    </row>
    <row r="230" spans="1:17" ht="64.5" customHeight="1" x14ac:dyDescent="0.2">
      <c r="A230" s="10" t="s">
        <v>46</v>
      </c>
      <c r="B230" s="5" t="s">
        <v>20</v>
      </c>
      <c r="C230" s="5" t="s">
        <v>12</v>
      </c>
      <c r="D230" s="5" t="s">
        <v>178</v>
      </c>
      <c r="E230" s="5" t="s">
        <v>24</v>
      </c>
      <c r="F230" s="5" t="s">
        <v>182</v>
      </c>
      <c r="G230" s="5" t="s">
        <v>47</v>
      </c>
      <c r="H230" s="12">
        <v>15000</v>
      </c>
      <c r="I230" s="12"/>
      <c r="J230" s="12">
        <v>15000</v>
      </c>
      <c r="K230" s="12">
        <v>15000</v>
      </c>
      <c r="L230" s="12"/>
      <c r="M230" s="12">
        <v>15000</v>
      </c>
      <c r="N230" s="26">
        <v>15000</v>
      </c>
      <c r="O230" s="30"/>
      <c r="P230" s="37">
        <v>0</v>
      </c>
      <c r="Q230" s="42">
        <f t="shared" si="31"/>
        <v>0</v>
      </c>
    </row>
    <row r="231" spans="1:17" ht="32.25" customHeight="1" x14ac:dyDescent="0.2">
      <c r="A231" s="6" t="s">
        <v>300</v>
      </c>
      <c r="B231" s="7" t="s">
        <v>20</v>
      </c>
      <c r="C231" s="7" t="s">
        <v>12</v>
      </c>
      <c r="D231" s="7" t="s">
        <v>183</v>
      </c>
      <c r="E231" s="3" t="s">
        <v>0</v>
      </c>
      <c r="F231" s="3" t="s">
        <v>0</v>
      </c>
      <c r="G231" s="3" t="s">
        <v>0</v>
      </c>
      <c r="H231" s="8">
        <v>1072788</v>
      </c>
      <c r="I231" s="8"/>
      <c r="J231" s="8">
        <f>J232</f>
        <v>1072788</v>
      </c>
      <c r="K231" s="8">
        <v>1072788</v>
      </c>
      <c r="L231" s="8"/>
      <c r="M231" s="8">
        <f>M232</f>
        <v>1072788</v>
      </c>
      <c r="N231" s="25">
        <v>1072788</v>
      </c>
      <c r="O231" s="30"/>
      <c r="P231" s="36">
        <f>P232</f>
        <v>478447.9</v>
      </c>
      <c r="Q231" s="41">
        <f t="shared" si="31"/>
        <v>0.44598550692215055</v>
      </c>
    </row>
    <row r="232" spans="1:17" ht="32.25" customHeight="1" x14ac:dyDescent="0.2">
      <c r="A232" s="6" t="s">
        <v>23</v>
      </c>
      <c r="B232" s="7" t="s">
        <v>20</v>
      </c>
      <c r="C232" s="7" t="s">
        <v>12</v>
      </c>
      <c r="D232" s="7" t="s">
        <v>183</v>
      </c>
      <c r="E232" s="7" t="s">
        <v>24</v>
      </c>
      <c r="F232" s="9" t="s">
        <v>0</v>
      </c>
      <c r="G232" s="9" t="s">
        <v>0</v>
      </c>
      <c r="H232" s="8">
        <v>1072788</v>
      </c>
      <c r="I232" s="8"/>
      <c r="J232" s="8">
        <f>J233+J238</f>
        <v>1072788</v>
      </c>
      <c r="K232" s="8">
        <v>1072788</v>
      </c>
      <c r="L232" s="8"/>
      <c r="M232" s="8">
        <f>M233+M238</f>
        <v>1072788</v>
      </c>
      <c r="N232" s="25">
        <v>1072788</v>
      </c>
      <c r="O232" s="30"/>
      <c r="P232" s="36">
        <f>P233+P238</f>
        <v>478447.9</v>
      </c>
      <c r="Q232" s="41">
        <f t="shared" si="31"/>
        <v>0.44598550692215055</v>
      </c>
    </row>
    <row r="233" spans="1:17" ht="32.25" customHeight="1" x14ac:dyDescent="0.2">
      <c r="A233" s="10" t="s">
        <v>184</v>
      </c>
      <c r="B233" s="5" t="s">
        <v>20</v>
      </c>
      <c r="C233" s="5" t="s">
        <v>12</v>
      </c>
      <c r="D233" s="5" t="s">
        <v>183</v>
      </c>
      <c r="E233" s="5" t="s">
        <v>24</v>
      </c>
      <c r="F233" s="5" t="s">
        <v>185</v>
      </c>
      <c r="G233" s="11" t="s">
        <v>0</v>
      </c>
      <c r="H233" s="12">
        <v>795000</v>
      </c>
      <c r="I233" s="12"/>
      <c r="J233" s="12">
        <f>J234+J236</f>
        <v>795000</v>
      </c>
      <c r="K233" s="12">
        <v>795000</v>
      </c>
      <c r="L233" s="12"/>
      <c r="M233" s="12">
        <f>M234+M236</f>
        <v>795000</v>
      </c>
      <c r="N233" s="26">
        <v>795000</v>
      </c>
      <c r="O233" s="30"/>
      <c r="P233" s="37">
        <f>P234+P236</f>
        <v>332939.90000000002</v>
      </c>
      <c r="Q233" s="42">
        <f t="shared" si="31"/>
        <v>0.41879232704402519</v>
      </c>
    </row>
    <row r="234" spans="1:17" ht="48.95" customHeight="1" x14ac:dyDescent="0.2">
      <c r="A234" s="10" t="s">
        <v>44</v>
      </c>
      <c r="B234" s="5" t="s">
        <v>20</v>
      </c>
      <c r="C234" s="5" t="s">
        <v>12</v>
      </c>
      <c r="D234" s="5" t="s">
        <v>183</v>
      </c>
      <c r="E234" s="5" t="s">
        <v>24</v>
      </c>
      <c r="F234" s="5" t="s">
        <v>185</v>
      </c>
      <c r="G234" s="5" t="s">
        <v>45</v>
      </c>
      <c r="H234" s="12">
        <v>735000</v>
      </c>
      <c r="I234" s="12"/>
      <c r="J234" s="12">
        <f>J235</f>
        <v>735000</v>
      </c>
      <c r="K234" s="12">
        <v>735000</v>
      </c>
      <c r="L234" s="12"/>
      <c r="M234" s="12">
        <f>M235</f>
        <v>735000</v>
      </c>
      <c r="N234" s="26">
        <v>735000</v>
      </c>
      <c r="O234" s="30"/>
      <c r="P234" s="37">
        <f>P235</f>
        <v>332939.90000000002</v>
      </c>
      <c r="Q234" s="42">
        <f t="shared" si="31"/>
        <v>0.45297945578231297</v>
      </c>
    </row>
    <row r="235" spans="1:17" ht="64.5" customHeight="1" x14ac:dyDescent="0.2">
      <c r="A235" s="10" t="s">
        <v>46</v>
      </c>
      <c r="B235" s="5" t="s">
        <v>20</v>
      </c>
      <c r="C235" s="5" t="s">
        <v>12</v>
      </c>
      <c r="D235" s="5" t="s">
        <v>183</v>
      </c>
      <c r="E235" s="5" t="s">
        <v>24</v>
      </c>
      <c r="F235" s="5" t="s">
        <v>185</v>
      </c>
      <c r="G235" s="5" t="s">
        <v>47</v>
      </c>
      <c r="H235" s="12">
        <v>735000</v>
      </c>
      <c r="I235" s="12"/>
      <c r="J235" s="12">
        <v>735000</v>
      </c>
      <c r="K235" s="12">
        <v>735000</v>
      </c>
      <c r="L235" s="12"/>
      <c r="M235" s="12">
        <v>735000</v>
      </c>
      <c r="N235" s="26">
        <v>735000</v>
      </c>
      <c r="O235" s="30"/>
      <c r="P235" s="37">
        <v>332939.90000000002</v>
      </c>
      <c r="Q235" s="42">
        <f t="shared" si="31"/>
        <v>0.45297945578231297</v>
      </c>
    </row>
    <row r="236" spans="1:17" ht="32.25" customHeight="1" x14ac:dyDescent="0.2">
      <c r="A236" s="10" t="s">
        <v>126</v>
      </c>
      <c r="B236" s="5" t="s">
        <v>20</v>
      </c>
      <c r="C236" s="5" t="s">
        <v>12</v>
      </c>
      <c r="D236" s="5" t="s">
        <v>183</v>
      </c>
      <c r="E236" s="5" t="s">
        <v>24</v>
      </c>
      <c r="F236" s="5" t="s">
        <v>185</v>
      </c>
      <c r="G236" s="5" t="s">
        <v>127</v>
      </c>
      <c r="H236" s="12">
        <v>60000</v>
      </c>
      <c r="I236" s="12"/>
      <c r="J236" s="12">
        <f>J237</f>
        <v>60000</v>
      </c>
      <c r="K236" s="12">
        <v>60000</v>
      </c>
      <c r="L236" s="12"/>
      <c r="M236" s="12">
        <f>M237</f>
        <v>60000</v>
      </c>
      <c r="N236" s="26">
        <v>60000</v>
      </c>
      <c r="O236" s="30"/>
      <c r="P236" s="37">
        <f>P237</f>
        <v>0</v>
      </c>
      <c r="Q236" s="42">
        <f t="shared" si="31"/>
        <v>0</v>
      </c>
    </row>
    <row r="237" spans="1:17" ht="15" customHeight="1" x14ac:dyDescent="0.2">
      <c r="A237" s="10" t="s">
        <v>168</v>
      </c>
      <c r="B237" s="5" t="s">
        <v>20</v>
      </c>
      <c r="C237" s="5" t="s">
        <v>12</v>
      </c>
      <c r="D237" s="5" t="s">
        <v>183</v>
      </c>
      <c r="E237" s="5" t="s">
        <v>24</v>
      </c>
      <c r="F237" s="5" t="s">
        <v>185</v>
      </c>
      <c r="G237" s="5" t="s">
        <v>169</v>
      </c>
      <c r="H237" s="12">
        <v>60000</v>
      </c>
      <c r="I237" s="12"/>
      <c r="J237" s="12">
        <v>60000</v>
      </c>
      <c r="K237" s="12">
        <v>60000</v>
      </c>
      <c r="L237" s="12"/>
      <c r="M237" s="12">
        <v>60000</v>
      </c>
      <c r="N237" s="26">
        <v>60000</v>
      </c>
      <c r="O237" s="30"/>
      <c r="P237" s="37">
        <v>0</v>
      </c>
      <c r="Q237" s="42">
        <f t="shared" si="31"/>
        <v>0</v>
      </c>
    </row>
    <row r="238" spans="1:17" ht="64.5" customHeight="1" x14ac:dyDescent="0.2">
      <c r="A238" s="10" t="s">
        <v>186</v>
      </c>
      <c r="B238" s="5" t="s">
        <v>20</v>
      </c>
      <c r="C238" s="5" t="s">
        <v>12</v>
      </c>
      <c r="D238" s="5" t="s">
        <v>183</v>
      </c>
      <c r="E238" s="5" t="s">
        <v>24</v>
      </c>
      <c r="F238" s="5" t="s">
        <v>187</v>
      </c>
      <c r="G238" s="11" t="s">
        <v>0</v>
      </c>
      <c r="H238" s="12">
        <v>277788</v>
      </c>
      <c r="I238" s="12"/>
      <c r="J238" s="12">
        <f>J239</f>
        <v>277788</v>
      </c>
      <c r="K238" s="12">
        <v>277788</v>
      </c>
      <c r="L238" s="12"/>
      <c r="M238" s="12">
        <f>M239</f>
        <v>277788</v>
      </c>
      <c r="N238" s="26">
        <v>277788</v>
      </c>
      <c r="O238" s="30"/>
      <c r="P238" s="37">
        <f>P239</f>
        <v>145508</v>
      </c>
      <c r="Q238" s="42">
        <f t="shared" si="31"/>
        <v>0.52380952380952384</v>
      </c>
    </row>
    <row r="239" spans="1:17" ht="64.5" customHeight="1" x14ac:dyDescent="0.2">
      <c r="A239" s="10" t="s">
        <v>27</v>
      </c>
      <c r="B239" s="5" t="s">
        <v>20</v>
      </c>
      <c r="C239" s="5" t="s">
        <v>12</v>
      </c>
      <c r="D239" s="5" t="s">
        <v>183</v>
      </c>
      <c r="E239" s="5" t="s">
        <v>24</v>
      </c>
      <c r="F239" s="5" t="s">
        <v>187</v>
      </c>
      <c r="G239" s="5" t="s">
        <v>28</v>
      </c>
      <c r="H239" s="12">
        <v>277788</v>
      </c>
      <c r="I239" s="12"/>
      <c r="J239" s="12">
        <f>J240</f>
        <v>277788</v>
      </c>
      <c r="K239" s="12">
        <v>277788</v>
      </c>
      <c r="L239" s="12"/>
      <c r="M239" s="12">
        <f>M240</f>
        <v>277788</v>
      </c>
      <c r="N239" s="26">
        <v>277788</v>
      </c>
      <c r="O239" s="30"/>
      <c r="P239" s="37">
        <f>P240</f>
        <v>145508</v>
      </c>
      <c r="Q239" s="42">
        <f t="shared" si="31"/>
        <v>0.52380952380952384</v>
      </c>
    </row>
    <row r="240" spans="1:17" ht="32.25" customHeight="1" x14ac:dyDescent="0.2">
      <c r="A240" s="10" t="s">
        <v>29</v>
      </c>
      <c r="B240" s="5" t="s">
        <v>20</v>
      </c>
      <c r="C240" s="5" t="s">
        <v>12</v>
      </c>
      <c r="D240" s="5" t="s">
        <v>183</v>
      </c>
      <c r="E240" s="5" t="s">
        <v>24</v>
      </c>
      <c r="F240" s="5" t="s">
        <v>187</v>
      </c>
      <c r="G240" s="5" t="s">
        <v>30</v>
      </c>
      <c r="H240" s="12">
        <v>277788</v>
      </c>
      <c r="I240" s="12"/>
      <c r="J240" s="12">
        <v>277788</v>
      </c>
      <c r="K240" s="12">
        <v>277788</v>
      </c>
      <c r="L240" s="12"/>
      <c r="M240" s="12">
        <v>277788</v>
      </c>
      <c r="N240" s="26">
        <v>277788</v>
      </c>
      <c r="O240" s="30"/>
      <c r="P240" s="37">
        <v>145508</v>
      </c>
      <c r="Q240" s="42">
        <f t="shared" si="31"/>
        <v>0.52380952380952384</v>
      </c>
    </row>
    <row r="241" spans="1:17" ht="32.25" customHeight="1" x14ac:dyDescent="0.2">
      <c r="A241" s="6" t="s">
        <v>188</v>
      </c>
      <c r="B241" s="7" t="s">
        <v>20</v>
      </c>
      <c r="C241" s="7" t="s">
        <v>12</v>
      </c>
      <c r="D241" s="7" t="s">
        <v>189</v>
      </c>
      <c r="E241" s="3" t="s">
        <v>0</v>
      </c>
      <c r="F241" s="3" t="s">
        <v>0</v>
      </c>
      <c r="G241" s="3" t="s">
        <v>0</v>
      </c>
      <c r="H241" s="8">
        <v>52547175.07</v>
      </c>
      <c r="I241" s="8">
        <v>25763512.469999999</v>
      </c>
      <c r="J241" s="8">
        <f>J242</f>
        <v>78310687.539999992</v>
      </c>
      <c r="K241" s="8">
        <v>14962704</v>
      </c>
      <c r="L241" s="8"/>
      <c r="M241" s="8">
        <f>M242</f>
        <v>78310687.539999992</v>
      </c>
      <c r="N241" s="25">
        <v>14613057</v>
      </c>
      <c r="O241" s="30"/>
      <c r="P241" s="36">
        <f>P242</f>
        <v>16922245.699999999</v>
      </c>
      <c r="Q241" s="41">
        <f t="shared" si="31"/>
        <v>0.21609113942916611</v>
      </c>
    </row>
    <row r="242" spans="1:17" ht="32.25" customHeight="1" x14ac:dyDescent="0.2">
      <c r="A242" s="6" t="s">
        <v>23</v>
      </c>
      <c r="B242" s="7" t="s">
        <v>20</v>
      </c>
      <c r="C242" s="7" t="s">
        <v>12</v>
      </c>
      <c r="D242" s="7" t="s">
        <v>189</v>
      </c>
      <c r="E242" s="7" t="s">
        <v>24</v>
      </c>
      <c r="F242" s="9" t="s">
        <v>0</v>
      </c>
      <c r="G242" s="9" t="s">
        <v>0</v>
      </c>
      <c r="H242" s="8">
        <v>52547175.07</v>
      </c>
      <c r="I242" s="8">
        <v>25763412.469999999</v>
      </c>
      <c r="J242" s="8">
        <f>J243+J246+J249</f>
        <v>78310687.539999992</v>
      </c>
      <c r="K242" s="8">
        <v>14962704</v>
      </c>
      <c r="L242" s="8"/>
      <c r="M242" s="8">
        <f>M243+M246+M249</f>
        <v>78310687.539999992</v>
      </c>
      <c r="N242" s="25">
        <v>14613057</v>
      </c>
      <c r="O242" s="30"/>
      <c r="P242" s="36">
        <f>P243+P246+P249</f>
        <v>16922245.699999999</v>
      </c>
      <c r="Q242" s="41">
        <f t="shared" si="31"/>
        <v>0.21609113942916611</v>
      </c>
    </row>
    <row r="243" spans="1:17" ht="64.5" customHeight="1" x14ac:dyDescent="0.2">
      <c r="A243" s="10" t="s">
        <v>190</v>
      </c>
      <c r="B243" s="5" t="s">
        <v>20</v>
      </c>
      <c r="C243" s="5" t="s">
        <v>12</v>
      </c>
      <c r="D243" s="5" t="s">
        <v>189</v>
      </c>
      <c r="E243" s="5" t="s">
        <v>24</v>
      </c>
      <c r="F243" s="5" t="s">
        <v>191</v>
      </c>
      <c r="G243" s="11" t="s">
        <v>0</v>
      </c>
      <c r="H243" s="12">
        <v>3350000</v>
      </c>
      <c r="I243" s="12">
        <v>2198124.46</v>
      </c>
      <c r="J243" s="12">
        <f>J244</f>
        <v>5548124.46</v>
      </c>
      <c r="K243" s="12">
        <v>3350000</v>
      </c>
      <c r="L243" s="12"/>
      <c r="M243" s="12">
        <f>M244</f>
        <v>5548124.46</v>
      </c>
      <c r="N243" s="26">
        <v>3350000</v>
      </c>
      <c r="O243" s="30"/>
      <c r="P243" s="37">
        <f>P244</f>
        <v>3064230.39</v>
      </c>
      <c r="Q243" s="42">
        <f t="shared" si="31"/>
        <v>0.55230022543510138</v>
      </c>
    </row>
    <row r="244" spans="1:17" ht="48.95" customHeight="1" x14ac:dyDescent="0.2">
      <c r="A244" s="10" t="s">
        <v>44</v>
      </c>
      <c r="B244" s="5" t="s">
        <v>20</v>
      </c>
      <c r="C244" s="5" t="s">
        <v>12</v>
      </c>
      <c r="D244" s="5" t="s">
        <v>189</v>
      </c>
      <c r="E244" s="5" t="s">
        <v>24</v>
      </c>
      <c r="F244" s="5" t="s">
        <v>191</v>
      </c>
      <c r="G244" s="5" t="s">
        <v>45</v>
      </c>
      <c r="H244" s="12">
        <v>3350000</v>
      </c>
      <c r="I244" s="12">
        <v>2198124.46</v>
      </c>
      <c r="J244" s="12">
        <f>J245</f>
        <v>5548124.46</v>
      </c>
      <c r="K244" s="12">
        <v>3350000</v>
      </c>
      <c r="L244" s="12"/>
      <c r="M244" s="12">
        <f>M245</f>
        <v>5548124.46</v>
      </c>
      <c r="N244" s="26">
        <v>3350000</v>
      </c>
      <c r="O244" s="30"/>
      <c r="P244" s="37">
        <f>P245</f>
        <v>3064230.39</v>
      </c>
      <c r="Q244" s="42">
        <f t="shared" si="31"/>
        <v>0.55230022543510138</v>
      </c>
    </row>
    <row r="245" spans="1:17" ht="64.5" customHeight="1" x14ac:dyDescent="0.2">
      <c r="A245" s="10" t="s">
        <v>46</v>
      </c>
      <c r="B245" s="5" t="s">
        <v>20</v>
      </c>
      <c r="C245" s="5" t="s">
        <v>12</v>
      </c>
      <c r="D245" s="5" t="s">
        <v>189</v>
      </c>
      <c r="E245" s="5" t="s">
        <v>24</v>
      </c>
      <c r="F245" s="5" t="s">
        <v>191</v>
      </c>
      <c r="G245" s="5" t="s">
        <v>47</v>
      </c>
      <c r="H245" s="12">
        <v>3350000</v>
      </c>
      <c r="I245" s="12">
        <v>2198124.46</v>
      </c>
      <c r="J245" s="12">
        <v>5548124.46</v>
      </c>
      <c r="K245" s="12">
        <v>3350000</v>
      </c>
      <c r="L245" s="12"/>
      <c r="M245" s="12">
        <v>5548124.46</v>
      </c>
      <c r="N245" s="26">
        <v>3350000</v>
      </c>
      <c r="O245" s="30"/>
      <c r="P245" s="37">
        <v>3064230.39</v>
      </c>
      <c r="Q245" s="42">
        <f t="shared" si="31"/>
        <v>0.55230022543510138</v>
      </c>
    </row>
    <row r="246" spans="1:17" ht="102" customHeight="1" x14ac:dyDescent="0.2">
      <c r="A246" s="16" t="s">
        <v>305</v>
      </c>
      <c r="B246" s="5" t="s">
        <v>20</v>
      </c>
      <c r="C246" s="5" t="s">
        <v>12</v>
      </c>
      <c r="D246" s="5" t="s">
        <v>189</v>
      </c>
      <c r="E246" s="5" t="s">
        <v>24</v>
      </c>
      <c r="F246" s="14" t="s">
        <v>306</v>
      </c>
      <c r="G246" s="11" t="s">
        <v>0</v>
      </c>
      <c r="H246" s="12"/>
      <c r="I246" s="12">
        <v>3842024.72</v>
      </c>
      <c r="J246" s="12">
        <f>J247</f>
        <v>3842024.72</v>
      </c>
      <c r="K246" s="12">
        <v>0</v>
      </c>
      <c r="L246" s="12"/>
      <c r="M246" s="12">
        <f>M247</f>
        <v>3842024.72</v>
      </c>
      <c r="N246" s="26">
        <v>0</v>
      </c>
      <c r="O246" s="30"/>
      <c r="P246" s="37">
        <f>P247</f>
        <v>3482008.13</v>
      </c>
      <c r="Q246" s="42">
        <f t="shared" si="31"/>
        <v>0.90629508755477239</v>
      </c>
    </row>
    <row r="247" spans="1:17" ht="64.5" customHeight="1" x14ac:dyDescent="0.2">
      <c r="A247" s="10" t="s">
        <v>44</v>
      </c>
      <c r="B247" s="5" t="s">
        <v>20</v>
      </c>
      <c r="C247" s="5" t="s">
        <v>12</v>
      </c>
      <c r="D247" s="5" t="s">
        <v>189</v>
      </c>
      <c r="E247" s="5" t="s">
        <v>24</v>
      </c>
      <c r="F247" s="14" t="s">
        <v>306</v>
      </c>
      <c r="G247" s="5" t="s">
        <v>45</v>
      </c>
      <c r="H247" s="12"/>
      <c r="I247" s="12">
        <v>2842024.72</v>
      </c>
      <c r="J247" s="12">
        <f>J248</f>
        <v>3842024.72</v>
      </c>
      <c r="K247" s="12">
        <v>0</v>
      </c>
      <c r="L247" s="12"/>
      <c r="M247" s="12">
        <f>M248</f>
        <v>3842024.72</v>
      </c>
      <c r="N247" s="26">
        <v>0</v>
      </c>
      <c r="O247" s="30"/>
      <c r="P247" s="37">
        <f>P248</f>
        <v>3482008.13</v>
      </c>
      <c r="Q247" s="42">
        <f t="shared" si="31"/>
        <v>0.90629508755477239</v>
      </c>
    </row>
    <row r="248" spans="1:17" ht="64.5" customHeight="1" x14ac:dyDescent="0.2">
      <c r="A248" s="10" t="s">
        <v>46</v>
      </c>
      <c r="B248" s="5" t="s">
        <v>20</v>
      </c>
      <c r="C248" s="5" t="s">
        <v>12</v>
      </c>
      <c r="D248" s="5" t="s">
        <v>189</v>
      </c>
      <c r="E248" s="5" t="s">
        <v>24</v>
      </c>
      <c r="F248" s="14" t="s">
        <v>306</v>
      </c>
      <c r="G248" s="5" t="s">
        <v>47</v>
      </c>
      <c r="H248" s="12"/>
      <c r="I248" s="12">
        <v>2842024.72</v>
      </c>
      <c r="J248" s="12">
        <v>3842024.72</v>
      </c>
      <c r="K248" s="12">
        <v>0</v>
      </c>
      <c r="L248" s="12"/>
      <c r="M248" s="12">
        <v>3842024.72</v>
      </c>
      <c r="N248" s="26">
        <v>0</v>
      </c>
      <c r="O248" s="30"/>
      <c r="P248" s="37">
        <v>3482008.13</v>
      </c>
      <c r="Q248" s="42">
        <f t="shared" si="31"/>
        <v>0.90629508755477239</v>
      </c>
    </row>
    <row r="249" spans="1:17" ht="64.5" customHeight="1" x14ac:dyDescent="0.2">
      <c r="A249" s="10" t="s">
        <v>190</v>
      </c>
      <c r="B249" s="5" t="s">
        <v>20</v>
      </c>
      <c r="C249" s="5" t="s">
        <v>12</v>
      </c>
      <c r="D249" s="5" t="s">
        <v>189</v>
      </c>
      <c r="E249" s="5" t="s">
        <v>24</v>
      </c>
      <c r="F249" s="5" t="s">
        <v>192</v>
      </c>
      <c r="G249" s="11" t="s">
        <v>0</v>
      </c>
      <c r="H249" s="12">
        <v>49197175.07</v>
      </c>
      <c r="I249" s="12">
        <v>19723363.289999999</v>
      </c>
      <c r="J249" s="12">
        <f>J250</f>
        <v>68920538.359999999</v>
      </c>
      <c r="K249" s="12">
        <v>11612704</v>
      </c>
      <c r="L249" s="12"/>
      <c r="M249" s="12">
        <f>M250</f>
        <v>68920538.359999999</v>
      </c>
      <c r="N249" s="26">
        <v>11263057</v>
      </c>
      <c r="O249" s="30"/>
      <c r="P249" s="37">
        <f>P250</f>
        <v>10376007.18</v>
      </c>
      <c r="Q249" s="42">
        <f t="shared" si="31"/>
        <v>0.15055029207406789</v>
      </c>
    </row>
    <row r="250" spans="1:17" ht="48.95" customHeight="1" x14ac:dyDescent="0.2">
      <c r="A250" s="10" t="s">
        <v>44</v>
      </c>
      <c r="B250" s="5" t="s">
        <v>20</v>
      </c>
      <c r="C250" s="5" t="s">
        <v>12</v>
      </c>
      <c r="D250" s="5" t="s">
        <v>189</v>
      </c>
      <c r="E250" s="5" t="s">
        <v>24</v>
      </c>
      <c r="F250" s="5" t="s">
        <v>192</v>
      </c>
      <c r="G250" s="5" t="s">
        <v>45</v>
      </c>
      <c r="H250" s="12">
        <v>49197175.07</v>
      </c>
      <c r="I250" s="12">
        <v>19723363.289999999</v>
      </c>
      <c r="J250" s="12">
        <f>J251</f>
        <v>68920538.359999999</v>
      </c>
      <c r="K250" s="12">
        <v>11612704</v>
      </c>
      <c r="L250" s="12"/>
      <c r="M250" s="12">
        <f>M251</f>
        <v>68920538.359999999</v>
      </c>
      <c r="N250" s="26">
        <v>11263057</v>
      </c>
      <c r="O250" s="30"/>
      <c r="P250" s="37">
        <f>P251</f>
        <v>10376007.18</v>
      </c>
      <c r="Q250" s="42">
        <f t="shared" si="31"/>
        <v>0.15055029207406789</v>
      </c>
    </row>
    <row r="251" spans="1:17" ht="64.5" customHeight="1" x14ac:dyDescent="0.2">
      <c r="A251" s="10" t="s">
        <v>46</v>
      </c>
      <c r="B251" s="5" t="s">
        <v>20</v>
      </c>
      <c r="C251" s="5" t="s">
        <v>12</v>
      </c>
      <c r="D251" s="5" t="s">
        <v>189</v>
      </c>
      <c r="E251" s="5" t="s">
        <v>24</v>
      </c>
      <c r="F251" s="5" t="s">
        <v>192</v>
      </c>
      <c r="G251" s="5" t="s">
        <v>47</v>
      </c>
      <c r="H251" s="12">
        <v>49197175.07</v>
      </c>
      <c r="I251" s="12">
        <v>19723363.289999999</v>
      </c>
      <c r="J251" s="12">
        <v>68920538.359999999</v>
      </c>
      <c r="K251" s="12">
        <v>11612704</v>
      </c>
      <c r="L251" s="12"/>
      <c r="M251" s="12">
        <v>68920538.359999999</v>
      </c>
      <c r="N251" s="26">
        <v>11263057</v>
      </c>
      <c r="O251" s="30"/>
      <c r="P251" s="37">
        <v>10376007.18</v>
      </c>
      <c r="Q251" s="42">
        <f t="shared" si="31"/>
        <v>0.15055029207406789</v>
      </c>
    </row>
    <row r="252" spans="1:17" ht="48.95" customHeight="1" x14ac:dyDescent="0.2">
      <c r="A252" s="6" t="s">
        <v>193</v>
      </c>
      <c r="B252" s="7" t="s">
        <v>20</v>
      </c>
      <c r="C252" s="7" t="s">
        <v>12</v>
      </c>
      <c r="D252" s="7" t="s">
        <v>194</v>
      </c>
      <c r="E252" s="3" t="s">
        <v>0</v>
      </c>
      <c r="F252" s="3" t="s">
        <v>0</v>
      </c>
      <c r="G252" s="3" t="s">
        <v>0</v>
      </c>
      <c r="H252" s="8">
        <v>6600000</v>
      </c>
      <c r="I252" s="8"/>
      <c r="J252" s="8">
        <f>J253</f>
        <v>6600000</v>
      </c>
      <c r="K252" s="8">
        <v>6000000</v>
      </c>
      <c r="L252" s="8"/>
      <c r="M252" s="8">
        <f>M253</f>
        <v>6600000</v>
      </c>
      <c r="N252" s="25">
        <v>6000000</v>
      </c>
      <c r="O252" s="30"/>
      <c r="P252" s="36">
        <f>P253</f>
        <v>4968389.37</v>
      </c>
      <c r="Q252" s="41">
        <f t="shared" si="31"/>
        <v>0.75278626818181815</v>
      </c>
    </row>
    <row r="253" spans="1:17" ht="32.25" customHeight="1" x14ac:dyDescent="0.2">
      <c r="A253" s="6" t="s">
        <v>23</v>
      </c>
      <c r="B253" s="7" t="s">
        <v>20</v>
      </c>
      <c r="C253" s="7" t="s">
        <v>12</v>
      </c>
      <c r="D253" s="7" t="s">
        <v>194</v>
      </c>
      <c r="E253" s="7" t="s">
        <v>24</v>
      </c>
      <c r="F253" s="9" t="s">
        <v>0</v>
      </c>
      <c r="G253" s="9" t="s">
        <v>0</v>
      </c>
      <c r="H253" s="8">
        <v>6600000</v>
      </c>
      <c r="I253" s="8"/>
      <c r="J253" s="8">
        <f>J254</f>
        <v>6600000</v>
      </c>
      <c r="K253" s="8">
        <v>6000000</v>
      </c>
      <c r="L253" s="8"/>
      <c r="M253" s="8">
        <f>M254</f>
        <v>6600000</v>
      </c>
      <c r="N253" s="25">
        <v>6000000</v>
      </c>
      <c r="O253" s="30"/>
      <c r="P253" s="36">
        <f>P254</f>
        <v>4968389.37</v>
      </c>
      <c r="Q253" s="41">
        <f t="shared" si="31"/>
        <v>0.75278626818181815</v>
      </c>
    </row>
    <row r="254" spans="1:17" ht="64.5" customHeight="1" x14ac:dyDescent="0.2">
      <c r="A254" s="10" t="s">
        <v>190</v>
      </c>
      <c r="B254" s="5" t="s">
        <v>20</v>
      </c>
      <c r="C254" s="5" t="s">
        <v>12</v>
      </c>
      <c r="D254" s="5" t="s">
        <v>194</v>
      </c>
      <c r="E254" s="5" t="s">
        <v>24</v>
      </c>
      <c r="F254" s="5" t="s">
        <v>191</v>
      </c>
      <c r="G254" s="11" t="s">
        <v>0</v>
      </c>
      <c r="H254" s="12">
        <v>6600000</v>
      </c>
      <c r="I254" s="12"/>
      <c r="J254" s="12">
        <f>J255</f>
        <v>6600000</v>
      </c>
      <c r="K254" s="12">
        <v>6000000</v>
      </c>
      <c r="L254" s="12"/>
      <c r="M254" s="12">
        <f>M255</f>
        <v>6600000</v>
      </c>
      <c r="N254" s="26">
        <v>6000000</v>
      </c>
      <c r="O254" s="30"/>
      <c r="P254" s="37">
        <f>P255</f>
        <v>4968389.37</v>
      </c>
      <c r="Q254" s="42">
        <f t="shared" si="31"/>
        <v>0.75278626818181815</v>
      </c>
    </row>
    <row r="255" spans="1:17" ht="48.95" customHeight="1" x14ac:dyDescent="0.2">
      <c r="A255" s="10" t="s">
        <v>44</v>
      </c>
      <c r="B255" s="5" t="s">
        <v>20</v>
      </c>
      <c r="C255" s="5" t="s">
        <v>12</v>
      </c>
      <c r="D255" s="5" t="s">
        <v>194</v>
      </c>
      <c r="E255" s="5" t="s">
        <v>24</v>
      </c>
      <c r="F255" s="5" t="s">
        <v>191</v>
      </c>
      <c r="G255" s="5" t="s">
        <v>45</v>
      </c>
      <c r="H255" s="12">
        <v>6600000</v>
      </c>
      <c r="I255" s="12"/>
      <c r="J255" s="12">
        <f>J256</f>
        <v>6600000</v>
      </c>
      <c r="K255" s="12">
        <v>6000000</v>
      </c>
      <c r="L255" s="12"/>
      <c r="M255" s="12">
        <f>M256</f>
        <v>6600000</v>
      </c>
      <c r="N255" s="26">
        <v>6000000</v>
      </c>
      <c r="O255" s="30"/>
      <c r="P255" s="37">
        <f>P256</f>
        <v>4968389.37</v>
      </c>
      <c r="Q255" s="42">
        <f t="shared" si="31"/>
        <v>0.75278626818181815</v>
      </c>
    </row>
    <row r="256" spans="1:17" ht="64.5" customHeight="1" x14ac:dyDescent="0.2">
      <c r="A256" s="10" t="s">
        <v>46</v>
      </c>
      <c r="B256" s="5" t="s">
        <v>20</v>
      </c>
      <c r="C256" s="5" t="s">
        <v>12</v>
      </c>
      <c r="D256" s="5" t="s">
        <v>194</v>
      </c>
      <c r="E256" s="5" t="s">
        <v>24</v>
      </c>
      <c r="F256" s="5" t="s">
        <v>191</v>
      </c>
      <c r="G256" s="5" t="s">
        <v>47</v>
      </c>
      <c r="H256" s="12">
        <v>6600000</v>
      </c>
      <c r="I256" s="12"/>
      <c r="J256" s="12">
        <v>6600000</v>
      </c>
      <c r="K256" s="12">
        <v>6000000</v>
      </c>
      <c r="L256" s="12"/>
      <c r="M256" s="12">
        <v>6600000</v>
      </c>
      <c r="N256" s="26">
        <v>6000000</v>
      </c>
      <c r="O256" s="30"/>
      <c r="P256" s="37">
        <v>4968389.37</v>
      </c>
      <c r="Q256" s="42">
        <f t="shared" si="31"/>
        <v>0.75278626818181815</v>
      </c>
    </row>
    <row r="257" spans="1:17" ht="32.25" customHeight="1" x14ac:dyDescent="0.2">
      <c r="A257" s="6" t="s">
        <v>195</v>
      </c>
      <c r="B257" s="7" t="s">
        <v>20</v>
      </c>
      <c r="C257" s="7" t="s">
        <v>12</v>
      </c>
      <c r="D257" s="7" t="s">
        <v>196</v>
      </c>
      <c r="E257" s="3" t="s">
        <v>0</v>
      </c>
      <c r="F257" s="3" t="s">
        <v>0</v>
      </c>
      <c r="G257" s="3" t="s">
        <v>0</v>
      </c>
      <c r="H257" s="8">
        <v>1700000</v>
      </c>
      <c r="I257" s="8"/>
      <c r="J257" s="8">
        <f>J258</f>
        <v>1700000</v>
      </c>
      <c r="K257" s="8">
        <v>1700000</v>
      </c>
      <c r="L257" s="8"/>
      <c r="M257" s="8">
        <f>M258</f>
        <v>1700000</v>
      </c>
      <c r="N257" s="25">
        <v>1700000</v>
      </c>
      <c r="O257" s="30"/>
      <c r="P257" s="36">
        <f>P258</f>
        <v>416918.4</v>
      </c>
      <c r="Q257" s="41">
        <f t="shared" si="31"/>
        <v>0.24524611764705884</v>
      </c>
    </row>
    <row r="258" spans="1:17" ht="32.25" customHeight="1" x14ac:dyDescent="0.2">
      <c r="A258" s="6" t="s">
        <v>23</v>
      </c>
      <c r="B258" s="7" t="s">
        <v>20</v>
      </c>
      <c r="C258" s="7" t="s">
        <v>12</v>
      </c>
      <c r="D258" s="7" t="s">
        <v>196</v>
      </c>
      <c r="E258" s="7" t="s">
        <v>24</v>
      </c>
      <c r="F258" s="9" t="s">
        <v>0</v>
      </c>
      <c r="G258" s="9" t="s">
        <v>0</v>
      </c>
      <c r="H258" s="8">
        <v>1700000</v>
      </c>
      <c r="I258" s="8"/>
      <c r="J258" s="8">
        <f>J259</f>
        <v>1700000</v>
      </c>
      <c r="K258" s="8">
        <v>1700000</v>
      </c>
      <c r="L258" s="8"/>
      <c r="M258" s="8">
        <f>M259</f>
        <v>1700000</v>
      </c>
      <c r="N258" s="25">
        <v>1700000</v>
      </c>
      <c r="O258" s="30"/>
      <c r="P258" s="36">
        <f>P259</f>
        <v>416918.4</v>
      </c>
      <c r="Q258" s="41">
        <f t="shared" si="31"/>
        <v>0.24524611764705884</v>
      </c>
    </row>
    <row r="259" spans="1:17" ht="32.25" customHeight="1" x14ac:dyDescent="0.2">
      <c r="A259" s="10" t="s">
        <v>195</v>
      </c>
      <c r="B259" s="5" t="s">
        <v>20</v>
      </c>
      <c r="C259" s="5" t="s">
        <v>12</v>
      </c>
      <c r="D259" s="5" t="s">
        <v>196</v>
      </c>
      <c r="E259" s="5" t="s">
        <v>24</v>
      </c>
      <c r="F259" s="5" t="s">
        <v>197</v>
      </c>
      <c r="G259" s="11" t="s">
        <v>0</v>
      </c>
      <c r="H259" s="12">
        <v>1700000</v>
      </c>
      <c r="I259" s="12"/>
      <c r="J259" s="12">
        <f>J260</f>
        <v>1700000</v>
      </c>
      <c r="K259" s="12">
        <v>1700000</v>
      </c>
      <c r="L259" s="12"/>
      <c r="M259" s="12">
        <f>M260</f>
        <v>1700000</v>
      </c>
      <c r="N259" s="26">
        <v>1700000</v>
      </c>
      <c r="O259" s="30"/>
      <c r="P259" s="37">
        <f>P260</f>
        <v>416918.4</v>
      </c>
      <c r="Q259" s="42">
        <f t="shared" si="31"/>
        <v>0.24524611764705884</v>
      </c>
    </row>
    <row r="260" spans="1:17" ht="48.95" customHeight="1" x14ac:dyDescent="0.2">
      <c r="A260" s="10" t="s">
        <v>44</v>
      </c>
      <c r="B260" s="5" t="s">
        <v>20</v>
      </c>
      <c r="C260" s="5" t="s">
        <v>12</v>
      </c>
      <c r="D260" s="5" t="s">
        <v>196</v>
      </c>
      <c r="E260" s="5" t="s">
        <v>24</v>
      </c>
      <c r="F260" s="5" t="s">
        <v>197</v>
      </c>
      <c r="G260" s="5" t="s">
        <v>45</v>
      </c>
      <c r="H260" s="12">
        <v>1700000</v>
      </c>
      <c r="I260" s="12"/>
      <c r="J260" s="12">
        <f>J261</f>
        <v>1700000</v>
      </c>
      <c r="K260" s="12">
        <v>1700000</v>
      </c>
      <c r="L260" s="12"/>
      <c r="M260" s="12">
        <f>M261</f>
        <v>1700000</v>
      </c>
      <c r="N260" s="26">
        <v>1700000</v>
      </c>
      <c r="O260" s="30"/>
      <c r="P260" s="37">
        <f>P261</f>
        <v>416918.4</v>
      </c>
      <c r="Q260" s="42">
        <f t="shared" si="31"/>
        <v>0.24524611764705884</v>
      </c>
    </row>
    <row r="261" spans="1:17" ht="64.5" customHeight="1" x14ac:dyDescent="0.2">
      <c r="A261" s="10" t="s">
        <v>46</v>
      </c>
      <c r="B261" s="5" t="s">
        <v>20</v>
      </c>
      <c r="C261" s="5" t="s">
        <v>12</v>
      </c>
      <c r="D261" s="5" t="s">
        <v>196</v>
      </c>
      <c r="E261" s="5" t="s">
        <v>24</v>
      </c>
      <c r="F261" s="5" t="s">
        <v>197</v>
      </c>
      <c r="G261" s="5" t="s">
        <v>47</v>
      </c>
      <c r="H261" s="12">
        <v>1700000</v>
      </c>
      <c r="I261" s="12"/>
      <c r="J261" s="12">
        <v>1700000</v>
      </c>
      <c r="K261" s="12">
        <v>1700000</v>
      </c>
      <c r="L261" s="12"/>
      <c r="M261" s="12">
        <v>1700000</v>
      </c>
      <c r="N261" s="26">
        <v>1700000</v>
      </c>
      <c r="O261" s="30"/>
      <c r="P261" s="37">
        <v>416918.4</v>
      </c>
      <c r="Q261" s="42">
        <f t="shared" si="31"/>
        <v>0.24524611764705884</v>
      </c>
    </row>
    <row r="262" spans="1:17" ht="96.6" customHeight="1" x14ac:dyDescent="0.2">
      <c r="A262" s="6" t="s">
        <v>198</v>
      </c>
      <c r="B262" s="7" t="s">
        <v>20</v>
      </c>
      <c r="C262" s="7" t="s">
        <v>12</v>
      </c>
      <c r="D262" s="7" t="s">
        <v>199</v>
      </c>
      <c r="E262" s="3" t="s">
        <v>0</v>
      </c>
      <c r="F262" s="3" t="s">
        <v>0</v>
      </c>
      <c r="G262" s="3" t="s">
        <v>0</v>
      </c>
      <c r="H262" s="8">
        <v>8365114</v>
      </c>
      <c r="I262" s="8">
        <v>1627166.71</v>
      </c>
      <c r="J262" s="8">
        <v>9992280.7100000009</v>
      </c>
      <c r="K262" s="8">
        <v>5489114</v>
      </c>
      <c r="L262" s="8"/>
      <c r="M262" s="8">
        <v>9992280.7100000009</v>
      </c>
      <c r="N262" s="25">
        <v>5489114</v>
      </c>
      <c r="O262" s="30"/>
      <c r="P262" s="36">
        <f>P263</f>
        <v>2769172.66</v>
      </c>
      <c r="Q262" s="41">
        <f t="shared" si="31"/>
        <v>0.27713119160360339</v>
      </c>
    </row>
    <row r="263" spans="1:17" ht="32.25" customHeight="1" x14ac:dyDescent="0.2">
      <c r="A263" s="6" t="s">
        <v>23</v>
      </c>
      <c r="B263" s="7" t="s">
        <v>20</v>
      </c>
      <c r="C263" s="7" t="s">
        <v>12</v>
      </c>
      <c r="D263" s="7" t="s">
        <v>199</v>
      </c>
      <c r="E263" s="7" t="s">
        <v>24</v>
      </c>
      <c r="F263" s="9" t="s">
        <v>0</v>
      </c>
      <c r="G263" s="9" t="s">
        <v>0</v>
      </c>
      <c r="H263" s="8">
        <v>8365114</v>
      </c>
      <c r="I263" s="8">
        <v>1627166.71</v>
      </c>
      <c r="J263" s="8">
        <v>9992280.7100000009</v>
      </c>
      <c r="K263" s="8">
        <v>5489114</v>
      </c>
      <c r="L263" s="8"/>
      <c r="M263" s="8">
        <v>9992280.7100000009</v>
      </c>
      <c r="N263" s="25">
        <v>5489114</v>
      </c>
      <c r="O263" s="30"/>
      <c r="P263" s="36">
        <f>P264+P267+P270+P275+P278</f>
        <v>2769172.66</v>
      </c>
      <c r="Q263" s="41">
        <f t="shared" si="31"/>
        <v>0.27713119160360339</v>
      </c>
    </row>
    <row r="264" spans="1:17" ht="48.95" customHeight="1" x14ac:dyDescent="0.2">
      <c r="A264" s="10" t="s">
        <v>200</v>
      </c>
      <c r="B264" s="5" t="s">
        <v>20</v>
      </c>
      <c r="C264" s="5" t="s">
        <v>12</v>
      </c>
      <c r="D264" s="5" t="s">
        <v>199</v>
      </c>
      <c r="E264" s="5" t="s">
        <v>24</v>
      </c>
      <c r="F264" s="5" t="s">
        <v>201</v>
      </c>
      <c r="G264" s="11" t="s">
        <v>0</v>
      </c>
      <c r="H264" s="12">
        <v>2626000</v>
      </c>
      <c r="I264" s="12"/>
      <c r="J264" s="12">
        <f>J265</f>
        <v>2626000</v>
      </c>
      <c r="K264" s="12">
        <v>500000</v>
      </c>
      <c r="L264" s="12"/>
      <c r="M264" s="12">
        <f>M265</f>
        <v>2626000</v>
      </c>
      <c r="N264" s="26">
        <v>500000</v>
      </c>
      <c r="O264" s="30"/>
      <c r="P264" s="37">
        <f>P265</f>
        <v>181000</v>
      </c>
      <c r="Q264" s="42">
        <f t="shared" si="31"/>
        <v>6.8926123381568921E-2</v>
      </c>
    </row>
    <row r="265" spans="1:17" ht="48.95" customHeight="1" x14ac:dyDescent="0.2">
      <c r="A265" s="10" t="s">
        <v>44</v>
      </c>
      <c r="B265" s="5" t="s">
        <v>20</v>
      </c>
      <c r="C265" s="5" t="s">
        <v>12</v>
      </c>
      <c r="D265" s="5" t="s">
        <v>199</v>
      </c>
      <c r="E265" s="5" t="s">
        <v>24</v>
      </c>
      <c r="F265" s="5" t="s">
        <v>201</v>
      </c>
      <c r="G265" s="5" t="s">
        <v>45</v>
      </c>
      <c r="H265" s="12">
        <v>2626000</v>
      </c>
      <c r="I265" s="12"/>
      <c r="J265" s="12">
        <f>J266</f>
        <v>2626000</v>
      </c>
      <c r="K265" s="12">
        <v>500000</v>
      </c>
      <c r="L265" s="12"/>
      <c r="M265" s="12">
        <f>M266</f>
        <v>2626000</v>
      </c>
      <c r="N265" s="26">
        <v>500000</v>
      </c>
      <c r="O265" s="30"/>
      <c r="P265" s="37">
        <f>P266</f>
        <v>181000</v>
      </c>
      <c r="Q265" s="42">
        <f t="shared" ref="Q265:Q328" si="39">P265/M265</f>
        <v>6.8926123381568921E-2</v>
      </c>
    </row>
    <row r="266" spans="1:17" ht="64.5" customHeight="1" x14ac:dyDescent="0.2">
      <c r="A266" s="10" t="s">
        <v>46</v>
      </c>
      <c r="B266" s="5" t="s">
        <v>20</v>
      </c>
      <c r="C266" s="5" t="s">
        <v>12</v>
      </c>
      <c r="D266" s="5" t="s">
        <v>199</v>
      </c>
      <c r="E266" s="5" t="s">
        <v>24</v>
      </c>
      <c r="F266" s="5" t="s">
        <v>201</v>
      </c>
      <c r="G266" s="5" t="s">
        <v>47</v>
      </c>
      <c r="H266" s="12">
        <v>2626000</v>
      </c>
      <c r="I266" s="12"/>
      <c r="J266" s="12">
        <v>2626000</v>
      </c>
      <c r="K266" s="12">
        <v>500000</v>
      </c>
      <c r="L266" s="12"/>
      <c r="M266" s="12">
        <v>2626000</v>
      </c>
      <c r="N266" s="26">
        <v>500000</v>
      </c>
      <c r="O266" s="30"/>
      <c r="P266" s="37">
        <v>181000</v>
      </c>
      <c r="Q266" s="42">
        <f t="shared" si="39"/>
        <v>6.8926123381568921E-2</v>
      </c>
    </row>
    <row r="267" spans="1:17" ht="32.25" customHeight="1" x14ac:dyDescent="0.2">
      <c r="A267" s="10" t="s">
        <v>202</v>
      </c>
      <c r="B267" s="5" t="s">
        <v>20</v>
      </c>
      <c r="C267" s="5" t="s">
        <v>12</v>
      </c>
      <c r="D267" s="5" t="s">
        <v>199</v>
      </c>
      <c r="E267" s="5" t="s">
        <v>24</v>
      </c>
      <c r="F267" s="5" t="s">
        <v>203</v>
      </c>
      <c r="G267" s="11" t="s">
        <v>0</v>
      </c>
      <c r="H267" s="12">
        <v>200000</v>
      </c>
      <c r="I267" s="12"/>
      <c r="J267" s="12">
        <f>J268</f>
        <v>200000</v>
      </c>
      <c r="K267" s="12">
        <v>200000</v>
      </c>
      <c r="L267" s="12"/>
      <c r="M267" s="12">
        <f>M268</f>
        <v>200000</v>
      </c>
      <c r="N267" s="26">
        <v>200000</v>
      </c>
      <c r="O267" s="30"/>
      <c r="P267" s="37">
        <f>P268</f>
        <v>0</v>
      </c>
      <c r="Q267" s="42">
        <f t="shared" si="39"/>
        <v>0</v>
      </c>
    </row>
    <row r="268" spans="1:17" ht="48.95" customHeight="1" x14ac:dyDescent="0.2">
      <c r="A268" s="10" t="s">
        <v>44</v>
      </c>
      <c r="B268" s="5" t="s">
        <v>20</v>
      </c>
      <c r="C268" s="5" t="s">
        <v>12</v>
      </c>
      <c r="D268" s="5" t="s">
        <v>199</v>
      </c>
      <c r="E268" s="5" t="s">
        <v>24</v>
      </c>
      <c r="F268" s="5" t="s">
        <v>203</v>
      </c>
      <c r="G268" s="5" t="s">
        <v>45</v>
      </c>
      <c r="H268" s="12">
        <v>200000</v>
      </c>
      <c r="I268" s="12"/>
      <c r="J268" s="12">
        <f>J269</f>
        <v>200000</v>
      </c>
      <c r="K268" s="12">
        <v>200000</v>
      </c>
      <c r="L268" s="12"/>
      <c r="M268" s="12">
        <f>M269</f>
        <v>200000</v>
      </c>
      <c r="N268" s="26">
        <v>200000</v>
      </c>
      <c r="O268" s="30"/>
      <c r="P268" s="37">
        <f>P269</f>
        <v>0</v>
      </c>
      <c r="Q268" s="42">
        <f t="shared" si="39"/>
        <v>0</v>
      </c>
    </row>
    <row r="269" spans="1:17" ht="64.5" customHeight="1" x14ac:dyDescent="0.2">
      <c r="A269" s="10" t="s">
        <v>46</v>
      </c>
      <c r="B269" s="5" t="s">
        <v>20</v>
      </c>
      <c r="C269" s="5" t="s">
        <v>12</v>
      </c>
      <c r="D269" s="5" t="s">
        <v>199</v>
      </c>
      <c r="E269" s="5" t="s">
        <v>24</v>
      </c>
      <c r="F269" s="5" t="s">
        <v>203</v>
      </c>
      <c r="G269" s="5" t="s">
        <v>47</v>
      </c>
      <c r="H269" s="12">
        <v>200000</v>
      </c>
      <c r="I269" s="12"/>
      <c r="J269" s="12">
        <v>200000</v>
      </c>
      <c r="K269" s="12">
        <v>200000</v>
      </c>
      <c r="L269" s="12"/>
      <c r="M269" s="12">
        <v>200000</v>
      </c>
      <c r="N269" s="26">
        <v>200000</v>
      </c>
      <c r="O269" s="30"/>
      <c r="P269" s="37">
        <v>0</v>
      </c>
      <c r="Q269" s="42">
        <f t="shared" si="39"/>
        <v>0</v>
      </c>
    </row>
    <row r="270" spans="1:17" ht="48.95" customHeight="1" x14ac:dyDescent="0.2">
      <c r="A270" s="10" t="s">
        <v>204</v>
      </c>
      <c r="B270" s="5" t="s">
        <v>20</v>
      </c>
      <c r="C270" s="5" t="s">
        <v>12</v>
      </c>
      <c r="D270" s="5" t="s">
        <v>199</v>
      </c>
      <c r="E270" s="5" t="s">
        <v>24</v>
      </c>
      <c r="F270" s="5" t="s">
        <v>205</v>
      </c>
      <c r="G270" s="11" t="s">
        <v>0</v>
      </c>
      <c r="H270" s="12">
        <v>3672844</v>
      </c>
      <c r="I270" s="12">
        <v>1627166.71</v>
      </c>
      <c r="J270" s="12">
        <f>J271+J273</f>
        <v>5300010.71</v>
      </c>
      <c r="K270" s="12">
        <v>3672844</v>
      </c>
      <c r="L270" s="12"/>
      <c r="M270" s="12">
        <f>M271+M273</f>
        <v>5300010.71</v>
      </c>
      <c r="N270" s="26">
        <v>3672844</v>
      </c>
      <c r="O270" s="30"/>
      <c r="P270" s="37">
        <f>P271+P273</f>
        <v>2033271.16</v>
      </c>
      <c r="Q270" s="42">
        <f t="shared" si="39"/>
        <v>0.38363529269170099</v>
      </c>
    </row>
    <row r="271" spans="1:17" ht="48.95" customHeight="1" x14ac:dyDescent="0.2">
      <c r="A271" s="10" t="s">
        <v>44</v>
      </c>
      <c r="B271" s="5" t="s">
        <v>20</v>
      </c>
      <c r="C271" s="5" t="s">
        <v>12</v>
      </c>
      <c r="D271" s="5" t="s">
        <v>199</v>
      </c>
      <c r="E271" s="5" t="s">
        <v>24</v>
      </c>
      <c r="F271" s="5" t="s">
        <v>205</v>
      </c>
      <c r="G271" s="5" t="s">
        <v>45</v>
      </c>
      <c r="H271" s="12">
        <v>3661844</v>
      </c>
      <c r="I271" s="12">
        <v>1627166.71</v>
      </c>
      <c r="J271" s="12">
        <f>J272</f>
        <v>5289010.71</v>
      </c>
      <c r="K271" s="12">
        <v>3661844</v>
      </c>
      <c r="L271" s="12"/>
      <c r="M271" s="12">
        <f>M272</f>
        <v>5289010.71</v>
      </c>
      <c r="N271" s="26">
        <v>3661844</v>
      </c>
      <c r="O271" s="30"/>
      <c r="P271" s="37">
        <f>P272</f>
        <v>2028451.16</v>
      </c>
      <c r="Q271" s="42">
        <f t="shared" si="39"/>
        <v>0.38352184769918907</v>
      </c>
    </row>
    <row r="272" spans="1:17" ht="64.5" customHeight="1" x14ac:dyDescent="0.2">
      <c r="A272" s="10" t="s">
        <v>46</v>
      </c>
      <c r="B272" s="5" t="s">
        <v>20</v>
      </c>
      <c r="C272" s="5" t="s">
        <v>12</v>
      </c>
      <c r="D272" s="5" t="s">
        <v>199</v>
      </c>
      <c r="E272" s="5" t="s">
        <v>24</v>
      </c>
      <c r="F272" s="5" t="s">
        <v>205</v>
      </c>
      <c r="G272" s="5" t="s">
        <v>47</v>
      </c>
      <c r="H272" s="12">
        <v>3661844</v>
      </c>
      <c r="I272" s="12">
        <v>1627166.71</v>
      </c>
      <c r="J272" s="12">
        <v>5289010.71</v>
      </c>
      <c r="K272" s="12">
        <v>3661844</v>
      </c>
      <c r="L272" s="12"/>
      <c r="M272" s="12">
        <v>5289010.71</v>
      </c>
      <c r="N272" s="26">
        <v>3661844</v>
      </c>
      <c r="O272" s="30"/>
      <c r="P272" s="37">
        <v>2028451.16</v>
      </c>
      <c r="Q272" s="42">
        <f t="shared" si="39"/>
        <v>0.38352184769918907</v>
      </c>
    </row>
    <row r="273" spans="1:17" ht="42.75" customHeight="1" x14ac:dyDescent="0.2">
      <c r="A273" s="10" t="s">
        <v>64</v>
      </c>
      <c r="B273" s="5" t="s">
        <v>20</v>
      </c>
      <c r="C273" s="5" t="s">
        <v>12</v>
      </c>
      <c r="D273" s="5" t="s">
        <v>199</v>
      </c>
      <c r="E273" s="5" t="s">
        <v>24</v>
      </c>
      <c r="F273" s="5" t="s">
        <v>205</v>
      </c>
      <c r="G273" s="5" t="s">
        <v>65</v>
      </c>
      <c r="H273" s="12">
        <v>11000</v>
      </c>
      <c r="I273" s="12"/>
      <c r="J273" s="12">
        <f>J274</f>
        <v>11000</v>
      </c>
      <c r="K273" s="12">
        <v>11000</v>
      </c>
      <c r="L273" s="12"/>
      <c r="M273" s="12">
        <f>M274</f>
        <v>11000</v>
      </c>
      <c r="N273" s="26">
        <v>11000</v>
      </c>
      <c r="O273" s="30"/>
      <c r="P273" s="37">
        <f>P274</f>
        <v>4820</v>
      </c>
      <c r="Q273" s="42">
        <f t="shared" si="39"/>
        <v>0.43818181818181817</v>
      </c>
    </row>
    <row r="274" spans="1:17" ht="32.25" customHeight="1" x14ac:dyDescent="0.2">
      <c r="A274" s="10" t="s">
        <v>66</v>
      </c>
      <c r="B274" s="5" t="s">
        <v>20</v>
      </c>
      <c r="C274" s="5" t="s">
        <v>12</v>
      </c>
      <c r="D274" s="5" t="s">
        <v>199</v>
      </c>
      <c r="E274" s="5" t="s">
        <v>24</v>
      </c>
      <c r="F274" s="5" t="s">
        <v>205</v>
      </c>
      <c r="G274" s="5" t="s">
        <v>67</v>
      </c>
      <c r="H274" s="12">
        <v>11000</v>
      </c>
      <c r="I274" s="12"/>
      <c r="J274" s="12">
        <v>11000</v>
      </c>
      <c r="K274" s="12">
        <v>11000</v>
      </c>
      <c r="L274" s="12"/>
      <c r="M274" s="12">
        <v>11000</v>
      </c>
      <c r="N274" s="26">
        <v>11000</v>
      </c>
      <c r="O274" s="30"/>
      <c r="P274" s="37">
        <v>4820</v>
      </c>
      <c r="Q274" s="42">
        <f t="shared" si="39"/>
        <v>0.43818181818181817</v>
      </c>
    </row>
    <row r="275" spans="1:17" ht="80.099999999999994" customHeight="1" x14ac:dyDescent="0.2">
      <c r="A275" s="10" t="s">
        <v>206</v>
      </c>
      <c r="B275" s="5" t="s">
        <v>20</v>
      </c>
      <c r="C275" s="5" t="s">
        <v>12</v>
      </c>
      <c r="D275" s="5" t="s">
        <v>199</v>
      </c>
      <c r="E275" s="5" t="s">
        <v>24</v>
      </c>
      <c r="F275" s="5" t="s">
        <v>207</v>
      </c>
      <c r="G275" s="11" t="s">
        <v>0</v>
      </c>
      <c r="H275" s="12">
        <v>966270</v>
      </c>
      <c r="I275" s="12"/>
      <c r="J275" s="12">
        <f>J276</f>
        <v>966270</v>
      </c>
      <c r="K275" s="12">
        <v>966270</v>
      </c>
      <c r="L275" s="12"/>
      <c r="M275" s="12">
        <f>M276</f>
        <v>966270</v>
      </c>
      <c r="N275" s="26">
        <v>966270</v>
      </c>
      <c r="O275" s="30"/>
      <c r="P275" s="37">
        <f>P276</f>
        <v>554901.5</v>
      </c>
      <c r="Q275" s="42">
        <f t="shared" si="39"/>
        <v>0.57427168389787531</v>
      </c>
    </row>
    <row r="276" spans="1:17" ht="48.95" customHeight="1" x14ac:dyDescent="0.2">
      <c r="A276" s="10" t="s">
        <v>44</v>
      </c>
      <c r="B276" s="5" t="s">
        <v>20</v>
      </c>
      <c r="C276" s="5" t="s">
        <v>12</v>
      </c>
      <c r="D276" s="5" t="s">
        <v>199</v>
      </c>
      <c r="E276" s="5" t="s">
        <v>24</v>
      </c>
      <c r="F276" s="5" t="s">
        <v>207</v>
      </c>
      <c r="G276" s="5" t="s">
        <v>45</v>
      </c>
      <c r="H276" s="12">
        <v>966270</v>
      </c>
      <c r="I276" s="12"/>
      <c r="J276" s="12">
        <f>J277</f>
        <v>966270</v>
      </c>
      <c r="K276" s="12">
        <v>966270</v>
      </c>
      <c r="L276" s="12"/>
      <c r="M276" s="12">
        <f>M277</f>
        <v>966270</v>
      </c>
      <c r="N276" s="26">
        <v>966270</v>
      </c>
      <c r="O276" s="30"/>
      <c r="P276" s="37">
        <f>P277</f>
        <v>554901.5</v>
      </c>
      <c r="Q276" s="42">
        <f t="shared" si="39"/>
        <v>0.57427168389787531</v>
      </c>
    </row>
    <row r="277" spans="1:17" ht="64.5" customHeight="1" x14ac:dyDescent="0.2">
      <c r="A277" s="10" t="s">
        <v>46</v>
      </c>
      <c r="B277" s="5" t="s">
        <v>20</v>
      </c>
      <c r="C277" s="5" t="s">
        <v>12</v>
      </c>
      <c r="D277" s="5" t="s">
        <v>199</v>
      </c>
      <c r="E277" s="5" t="s">
        <v>24</v>
      </c>
      <c r="F277" s="5" t="s">
        <v>207</v>
      </c>
      <c r="G277" s="5" t="s">
        <v>47</v>
      </c>
      <c r="H277" s="12">
        <v>966270</v>
      </c>
      <c r="I277" s="12"/>
      <c r="J277" s="12">
        <v>966270</v>
      </c>
      <c r="K277" s="12">
        <v>966270</v>
      </c>
      <c r="L277" s="12"/>
      <c r="M277" s="12">
        <v>966270</v>
      </c>
      <c r="N277" s="26">
        <v>966270</v>
      </c>
      <c r="O277" s="30"/>
      <c r="P277" s="37">
        <v>554901.5</v>
      </c>
      <c r="Q277" s="42">
        <f t="shared" si="39"/>
        <v>0.57427168389787531</v>
      </c>
    </row>
    <row r="278" spans="1:17" ht="32.25" customHeight="1" x14ac:dyDescent="0.2">
      <c r="A278" s="10" t="s">
        <v>208</v>
      </c>
      <c r="B278" s="5" t="s">
        <v>20</v>
      </c>
      <c r="C278" s="5" t="s">
        <v>12</v>
      </c>
      <c r="D278" s="5" t="s">
        <v>199</v>
      </c>
      <c r="E278" s="5" t="s">
        <v>24</v>
      </c>
      <c r="F278" s="5" t="s">
        <v>209</v>
      </c>
      <c r="G278" s="11" t="s">
        <v>0</v>
      </c>
      <c r="H278" s="12">
        <v>900000</v>
      </c>
      <c r="I278" s="12"/>
      <c r="J278" s="12">
        <f>J279</f>
        <v>900000</v>
      </c>
      <c r="K278" s="12">
        <v>150000</v>
      </c>
      <c r="L278" s="12"/>
      <c r="M278" s="12">
        <f>M279</f>
        <v>900000</v>
      </c>
      <c r="N278" s="26">
        <v>150000</v>
      </c>
      <c r="O278" s="30"/>
      <c r="P278" s="37">
        <f>P279</f>
        <v>0</v>
      </c>
      <c r="Q278" s="42">
        <f t="shared" si="39"/>
        <v>0</v>
      </c>
    </row>
    <row r="279" spans="1:17" ht="48.95" customHeight="1" x14ac:dyDescent="0.2">
      <c r="A279" s="10" t="s">
        <v>44</v>
      </c>
      <c r="B279" s="5" t="s">
        <v>20</v>
      </c>
      <c r="C279" s="5" t="s">
        <v>12</v>
      </c>
      <c r="D279" s="5" t="s">
        <v>199</v>
      </c>
      <c r="E279" s="5" t="s">
        <v>24</v>
      </c>
      <c r="F279" s="5" t="s">
        <v>209</v>
      </c>
      <c r="G279" s="5" t="s">
        <v>45</v>
      </c>
      <c r="H279" s="12">
        <v>900000</v>
      </c>
      <c r="I279" s="12"/>
      <c r="J279" s="12">
        <f>J280</f>
        <v>900000</v>
      </c>
      <c r="K279" s="12">
        <v>150000</v>
      </c>
      <c r="L279" s="12"/>
      <c r="M279" s="12">
        <f>M280</f>
        <v>900000</v>
      </c>
      <c r="N279" s="26">
        <v>150000</v>
      </c>
      <c r="O279" s="30"/>
      <c r="P279" s="37">
        <f>P280</f>
        <v>0</v>
      </c>
      <c r="Q279" s="42">
        <f t="shared" si="39"/>
        <v>0</v>
      </c>
    </row>
    <row r="280" spans="1:17" ht="64.5" customHeight="1" x14ac:dyDescent="0.2">
      <c r="A280" s="10" t="s">
        <v>46</v>
      </c>
      <c r="B280" s="5" t="s">
        <v>20</v>
      </c>
      <c r="C280" s="5" t="s">
        <v>12</v>
      </c>
      <c r="D280" s="5" t="s">
        <v>199</v>
      </c>
      <c r="E280" s="5" t="s">
        <v>24</v>
      </c>
      <c r="F280" s="5" t="s">
        <v>209</v>
      </c>
      <c r="G280" s="5" t="s">
        <v>47</v>
      </c>
      <c r="H280" s="12">
        <v>900000</v>
      </c>
      <c r="I280" s="12"/>
      <c r="J280" s="12">
        <v>900000</v>
      </c>
      <c r="K280" s="12">
        <v>150000</v>
      </c>
      <c r="L280" s="12"/>
      <c r="M280" s="12">
        <v>900000</v>
      </c>
      <c r="N280" s="26">
        <v>150000</v>
      </c>
      <c r="O280" s="30"/>
      <c r="P280" s="37">
        <v>0</v>
      </c>
      <c r="Q280" s="42">
        <f t="shared" si="39"/>
        <v>0</v>
      </c>
    </row>
    <row r="281" spans="1:17" ht="48.95" customHeight="1" x14ac:dyDescent="0.2">
      <c r="A281" s="6" t="s">
        <v>210</v>
      </c>
      <c r="B281" s="7" t="s">
        <v>20</v>
      </c>
      <c r="C281" s="7" t="s">
        <v>12</v>
      </c>
      <c r="D281" s="7" t="s">
        <v>211</v>
      </c>
      <c r="E281" s="3" t="s">
        <v>0</v>
      </c>
      <c r="F281" s="3" t="s">
        <v>0</v>
      </c>
      <c r="G281" s="3" t="s">
        <v>0</v>
      </c>
      <c r="H281" s="8">
        <v>28914036</v>
      </c>
      <c r="I281" s="8">
        <v>10762313.18</v>
      </c>
      <c r="J281" s="8">
        <f>J282</f>
        <v>39676349.18</v>
      </c>
      <c r="K281" s="8">
        <v>28914036</v>
      </c>
      <c r="L281" s="8"/>
      <c r="M281" s="8">
        <f>M282</f>
        <v>39676349.18</v>
      </c>
      <c r="N281" s="25">
        <v>28914036</v>
      </c>
      <c r="O281" s="30"/>
      <c r="P281" s="36">
        <f>P282</f>
        <v>11954484.289999999</v>
      </c>
      <c r="Q281" s="41">
        <f t="shared" si="39"/>
        <v>0.30130000710917221</v>
      </c>
    </row>
    <row r="282" spans="1:17" ht="32.25" customHeight="1" x14ac:dyDescent="0.2">
      <c r="A282" s="6" t="s">
        <v>23</v>
      </c>
      <c r="B282" s="7" t="s">
        <v>20</v>
      </c>
      <c r="C282" s="7" t="s">
        <v>12</v>
      </c>
      <c r="D282" s="7" t="s">
        <v>211</v>
      </c>
      <c r="E282" s="7" t="s">
        <v>24</v>
      </c>
      <c r="F282" s="9" t="s">
        <v>0</v>
      </c>
      <c r="G282" s="9" t="s">
        <v>0</v>
      </c>
      <c r="H282" s="8">
        <v>28914036</v>
      </c>
      <c r="I282" s="8">
        <v>10762313.18</v>
      </c>
      <c r="J282" s="8">
        <f>J283+J286+J289+J292+J295</f>
        <v>39676349.18</v>
      </c>
      <c r="K282" s="8">
        <v>28914036</v>
      </c>
      <c r="L282" s="8"/>
      <c r="M282" s="8">
        <f>M283+M286+M289+M292+M295</f>
        <v>39676349.18</v>
      </c>
      <c r="N282" s="25">
        <v>28914036</v>
      </c>
      <c r="O282" s="30"/>
      <c r="P282" s="36">
        <f>P283+P286+P289+P292+P295</f>
        <v>11954484.289999999</v>
      </c>
      <c r="Q282" s="41">
        <f t="shared" si="39"/>
        <v>0.30130000710917221</v>
      </c>
    </row>
    <row r="283" spans="1:17" ht="32.25" customHeight="1" x14ac:dyDescent="0.2">
      <c r="A283" s="10" t="s">
        <v>212</v>
      </c>
      <c r="B283" s="5" t="s">
        <v>20</v>
      </c>
      <c r="C283" s="5" t="s">
        <v>12</v>
      </c>
      <c r="D283" s="5" t="s">
        <v>211</v>
      </c>
      <c r="E283" s="5" t="s">
        <v>24</v>
      </c>
      <c r="F283" s="5" t="s">
        <v>213</v>
      </c>
      <c r="G283" s="11" t="s">
        <v>0</v>
      </c>
      <c r="H283" s="12">
        <v>7954390</v>
      </c>
      <c r="I283" s="12"/>
      <c r="J283" s="12">
        <f>J284</f>
        <v>7954390</v>
      </c>
      <c r="K283" s="12">
        <v>7954390</v>
      </c>
      <c r="L283" s="12"/>
      <c r="M283" s="12">
        <f>M284</f>
        <v>7954390</v>
      </c>
      <c r="N283" s="26">
        <v>7954390</v>
      </c>
      <c r="O283" s="30"/>
      <c r="P283" s="37">
        <f>P284</f>
        <v>3665328.07</v>
      </c>
      <c r="Q283" s="42">
        <f t="shared" si="39"/>
        <v>0.46079310544240348</v>
      </c>
    </row>
    <row r="284" spans="1:17" ht="48.95" customHeight="1" x14ac:dyDescent="0.2">
      <c r="A284" s="10" t="s">
        <v>44</v>
      </c>
      <c r="B284" s="5" t="s">
        <v>20</v>
      </c>
      <c r="C284" s="5" t="s">
        <v>12</v>
      </c>
      <c r="D284" s="5" t="s">
        <v>211</v>
      </c>
      <c r="E284" s="5" t="s">
        <v>24</v>
      </c>
      <c r="F284" s="5" t="s">
        <v>213</v>
      </c>
      <c r="G284" s="5" t="s">
        <v>45</v>
      </c>
      <c r="H284" s="12">
        <v>7954390</v>
      </c>
      <c r="I284" s="12"/>
      <c r="J284" s="12">
        <f>J285</f>
        <v>7954390</v>
      </c>
      <c r="K284" s="12">
        <v>7954390</v>
      </c>
      <c r="L284" s="12"/>
      <c r="M284" s="12">
        <f>M285</f>
        <v>7954390</v>
      </c>
      <c r="N284" s="26">
        <v>7954390</v>
      </c>
      <c r="O284" s="30"/>
      <c r="P284" s="37">
        <f>P285</f>
        <v>3665328.07</v>
      </c>
      <c r="Q284" s="42">
        <f t="shared" si="39"/>
        <v>0.46079310544240348</v>
      </c>
    </row>
    <row r="285" spans="1:17" ht="64.5" customHeight="1" x14ac:dyDescent="0.2">
      <c r="A285" s="10" t="s">
        <v>46</v>
      </c>
      <c r="B285" s="5" t="s">
        <v>20</v>
      </c>
      <c r="C285" s="5" t="s">
        <v>12</v>
      </c>
      <c r="D285" s="5" t="s">
        <v>211</v>
      </c>
      <c r="E285" s="5" t="s">
        <v>24</v>
      </c>
      <c r="F285" s="5" t="s">
        <v>213</v>
      </c>
      <c r="G285" s="5" t="s">
        <v>47</v>
      </c>
      <c r="H285" s="12">
        <v>7954390</v>
      </c>
      <c r="I285" s="12"/>
      <c r="J285" s="12">
        <v>7954390</v>
      </c>
      <c r="K285" s="12">
        <v>7954390</v>
      </c>
      <c r="L285" s="12"/>
      <c r="M285" s="12">
        <v>7954390</v>
      </c>
      <c r="N285" s="26">
        <v>7954390</v>
      </c>
      <c r="O285" s="30"/>
      <c r="P285" s="37">
        <v>3665328.07</v>
      </c>
      <c r="Q285" s="42">
        <f t="shared" si="39"/>
        <v>0.46079310544240348</v>
      </c>
    </row>
    <row r="286" spans="1:17" ht="36.75" customHeight="1" x14ac:dyDescent="0.2">
      <c r="A286" s="10" t="s">
        <v>214</v>
      </c>
      <c r="B286" s="5" t="s">
        <v>20</v>
      </c>
      <c r="C286" s="5" t="s">
        <v>12</v>
      </c>
      <c r="D286" s="5" t="s">
        <v>211</v>
      </c>
      <c r="E286" s="5" t="s">
        <v>24</v>
      </c>
      <c r="F286" s="5" t="s">
        <v>215</v>
      </c>
      <c r="G286" s="11" t="s">
        <v>0</v>
      </c>
      <c r="H286" s="12">
        <v>3624500</v>
      </c>
      <c r="I286" s="12"/>
      <c r="J286" s="12">
        <f>J287</f>
        <v>3624500</v>
      </c>
      <c r="K286" s="12">
        <v>3624500</v>
      </c>
      <c r="L286" s="12"/>
      <c r="M286" s="12">
        <f>M287</f>
        <v>3624500</v>
      </c>
      <c r="N286" s="26">
        <v>3624500</v>
      </c>
      <c r="O286" s="30"/>
      <c r="P286" s="37">
        <f>P287</f>
        <v>1029296.96</v>
      </c>
      <c r="Q286" s="42">
        <f t="shared" si="39"/>
        <v>0.28398315905642157</v>
      </c>
    </row>
    <row r="287" spans="1:17" ht="48.95" customHeight="1" x14ac:dyDescent="0.2">
      <c r="A287" s="10" t="s">
        <v>44</v>
      </c>
      <c r="B287" s="5" t="s">
        <v>20</v>
      </c>
      <c r="C287" s="5" t="s">
        <v>12</v>
      </c>
      <c r="D287" s="5" t="s">
        <v>211</v>
      </c>
      <c r="E287" s="5" t="s">
        <v>24</v>
      </c>
      <c r="F287" s="5" t="s">
        <v>215</v>
      </c>
      <c r="G287" s="5" t="s">
        <v>45</v>
      </c>
      <c r="H287" s="12">
        <v>3624500</v>
      </c>
      <c r="I287" s="12"/>
      <c r="J287" s="12">
        <f>J288</f>
        <v>3624500</v>
      </c>
      <c r="K287" s="12">
        <v>3624500</v>
      </c>
      <c r="L287" s="12"/>
      <c r="M287" s="12">
        <f>M288</f>
        <v>3624500</v>
      </c>
      <c r="N287" s="26">
        <v>3624500</v>
      </c>
      <c r="O287" s="30"/>
      <c r="P287" s="37">
        <f>P288</f>
        <v>1029296.96</v>
      </c>
      <c r="Q287" s="42">
        <f t="shared" si="39"/>
        <v>0.28398315905642157</v>
      </c>
    </row>
    <row r="288" spans="1:17" ht="64.5" customHeight="1" x14ac:dyDescent="0.2">
      <c r="A288" s="10" t="s">
        <v>46</v>
      </c>
      <c r="B288" s="5" t="s">
        <v>20</v>
      </c>
      <c r="C288" s="5" t="s">
        <v>12</v>
      </c>
      <c r="D288" s="5" t="s">
        <v>211</v>
      </c>
      <c r="E288" s="5" t="s">
        <v>24</v>
      </c>
      <c r="F288" s="5" t="s">
        <v>215</v>
      </c>
      <c r="G288" s="5" t="s">
        <v>47</v>
      </c>
      <c r="H288" s="12">
        <v>3624500</v>
      </c>
      <c r="I288" s="12"/>
      <c r="J288" s="12">
        <v>3624500</v>
      </c>
      <c r="K288" s="12">
        <v>3624500</v>
      </c>
      <c r="L288" s="12"/>
      <c r="M288" s="12">
        <v>3624500</v>
      </c>
      <c r="N288" s="26">
        <v>3624500</v>
      </c>
      <c r="O288" s="30"/>
      <c r="P288" s="37">
        <v>1029296.96</v>
      </c>
      <c r="Q288" s="42">
        <f t="shared" si="39"/>
        <v>0.28398315905642157</v>
      </c>
    </row>
    <row r="289" spans="1:17" ht="32.25" customHeight="1" x14ac:dyDescent="0.2">
      <c r="A289" s="10" t="s">
        <v>216</v>
      </c>
      <c r="B289" s="5" t="s">
        <v>20</v>
      </c>
      <c r="C289" s="5" t="s">
        <v>12</v>
      </c>
      <c r="D289" s="5" t="s">
        <v>211</v>
      </c>
      <c r="E289" s="5" t="s">
        <v>24</v>
      </c>
      <c r="F289" s="5" t="s">
        <v>217</v>
      </c>
      <c r="G289" s="11" t="s">
        <v>0</v>
      </c>
      <c r="H289" s="12">
        <v>2135146</v>
      </c>
      <c r="I289" s="12"/>
      <c r="J289" s="12">
        <f>J290</f>
        <v>2135146</v>
      </c>
      <c r="K289" s="12">
        <v>2135146</v>
      </c>
      <c r="L289" s="12"/>
      <c r="M289" s="12">
        <f>M290</f>
        <v>2135146</v>
      </c>
      <c r="N289" s="26">
        <v>2135146</v>
      </c>
      <c r="O289" s="30"/>
      <c r="P289" s="37">
        <f>P290</f>
        <v>902898.88</v>
      </c>
      <c r="Q289" s="42">
        <f t="shared" si="39"/>
        <v>0.42287453879032161</v>
      </c>
    </row>
    <row r="290" spans="1:17" ht="48.95" customHeight="1" x14ac:dyDescent="0.2">
      <c r="A290" s="10" t="s">
        <v>44</v>
      </c>
      <c r="B290" s="5" t="s">
        <v>20</v>
      </c>
      <c r="C290" s="5" t="s">
        <v>12</v>
      </c>
      <c r="D290" s="5" t="s">
        <v>211</v>
      </c>
      <c r="E290" s="5" t="s">
        <v>24</v>
      </c>
      <c r="F290" s="5" t="s">
        <v>217</v>
      </c>
      <c r="G290" s="5" t="s">
        <v>45</v>
      </c>
      <c r="H290" s="12">
        <v>2135146</v>
      </c>
      <c r="I290" s="12"/>
      <c r="J290" s="12">
        <f>J291</f>
        <v>2135146</v>
      </c>
      <c r="K290" s="12">
        <v>2135146</v>
      </c>
      <c r="L290" s="12"/>
      <c r="M290" s="12">
        <f>M291</f>
        <v>2135146</v>
      </c>
      <c r="N290" s="26">
        <v>2135146</v>
      </c>
      <c r="O290" s="30"/>
      <c r="P290" s="37">
        <f>P291</f>
        <v>902898.88</v>
      </c>
      <c r="Q290" s="42">
        <f t="shared" si="39"/>
        <v>0.42287453879032161</v>
      </c>
    </row>
    <row r="291" spans="1:17" ht="64.5" customHeight="1" x14ac:dyDescent="0.2">
      <c r="A291" s="10" t="s">
        <v>46</v>
      </c>
      <c r="B291" s="5" t="s">
        <v>20</v>
      </c>
      <c r="C291" s="5" t="s">
        <v>12</v>
      </c>
      <c r="D291" s="5" t="s">
        <v>211</v>
      </c>
      <c r="E291" s="5" t="s">
        <v>24</v>
      </c>
      <c r="F291" s="5" t="s">
        <v>217</v>
      </c>
      <c r="G291" s="5" t="s">
        <v>47</v>
      </c>
      <c r="H291" s="12">
        <v>2135146</v>
      </c>
      <c r="I291" s="12"/>
      <c r="J291" s="12">
        <v>2135146</v>
      </c>
      <c r="K291" s="12">
        <v>2135146</v>
      </c>
      <c r="L291" s="12"/>
      <c r="M291" s="12">
        <v>2135146</v>
      </c>
      <c r="N291" s="26">
        <v>2135146</v>
      </c>
      <c r="O291" s="30"/>
      <c r="P291" s="37">
        <v>902898.88</v>
      </c>
      <c r="Q291" s="42">
        <f t="shared" si="39"/>
        <v>0.42287453879032161</v>
      </c>
    </row>
    <row r="292" spans="1:17" ht="40.5" customHeight="1" x14ac:dyDescent="0.2">
      <c r="A292" s="10" t="s">
        <v>218</v>
      </c>
      <c r="B292" s="5" t="s">
        <v>20</v>
      </c>
      <c r="C292" s="5" t="s">
        <v>12</v>
      </c>
      <c r="D292" s="5" t="s">
        <v>211</v>
      </c>
      <c r="E292" s="5" t="s">
        <v>24</v>
      </c>
      <c r="F292" s="5" t="s">
        <v>219</v>
      </c>
      <c r="G292" s="11" t="s">
        <v>0</v>
      </c>
      <c r="H292" s="12">
        <v>15200000</v>
      </c>
      <c r="I292" s="12">
        <v>4732953.18</v>
      </c>
      <c r="J292" s="12">
        <v>19932953.18</v>
      </c>
      <c r="K292" s="12">
        <v>15200000</v>
      </c>
      <c r="L292" s="12"/>
      <c r="M292" s="12">
        <v>19932953.18</v>
      </c>
      <c r="N292" s="26">
        <v>15200000</v>
      </c>
      <c r="O292" s="30"/>
      <c r="P292" s="37">
        <f>P293+P295</f>
        <v>6356960.3799999999</v>
      </c>
      <c r="Q292" s="42">
        <f t="shared" si="39"/>
        <v>0.31891713799731103</v>
      </c>
    </row>
    <row r="293" spans="1:17" ht="48.95" customHeight="1" x14ac:dyDescent="0.2">
      <c r="A293" s="10" t="s">
        <v>44</v>
      </c>
      <c r="B293" s="5" t="s">
        <v>20</v>
      </c>
      <c r="C293" s="5" t="s">
        <v>12</v>
      </c>
      <c r="D293" s="5" t="s">
        <v>211</v>
      </c>
      <c r="E293" s="5" t="s">
        <v>24</v>
      </c>
      <c r="F293" s="5" t="s">
        <v>219</v>
      </c>
      <c r="G293" s="5" t="s">
        <v>45</v>
      </c>
      <c r="H293" s="12">
        <v>15200000</v>
      </c>
      <c r="I293" s="12">
        <v>4732953.18</v>
      </c>
      <c r="J293" s="12">
        <f>J294</f>
        <v>19932953.18</v>
      </c>
      <c r="K293" s="12">
        <v>15200000</v>
      </c>
      <c r="L293" s="12"/>
      <c r="M293" s="12">
        <f>M294</f>
        <v>19932953.18</v>
      </c>
      <c r="N293" s="26">
        <v>15200000</v>
      </c>
      <c r="O293" s="30"/>
      <c r="P293" s="37">
        <f>P294</f>
        <v>6356960.3799999999</v>
      </c>
      <c r="Q293" s="42">
        <f t="shared" si="39"/>
        <v>0.31891713799731103</v>
      </c>
    </row>
    <row r="294" spans="1:17" ht="64.5" customHeight="1" x14ac:dyDescent="0.2">
      <c r="A294" s="10" t="s">
        <v>46</v>
      </c>
      <c r="B294" s="5" t="s">
        <v>20</v>
      </c>
      <c r="C294" s="5" t="s">
        <v>12</v>
      </c>
      <c r="D294" s="5" t="s">
        <v>211</v>
      </c>
      <c r="E294" s="5" t="s">
        <v>24</v>
      </c>
      <c r="F294" s="5" t="s">
        <v>219</v>
      </c>
      <c r="G294" s="5" t="s">
        <v>47</v>
      </c>
      <c r="H294" s="12">
        <v>15200000</v>
      </c>
      <c r="I294" s="12">
        <v>4732953.18</v>
      </c>
      <c r="J294" s="12">
        <v>19932953.18</v>
      </c>
      <c r="K294" s="12">
        <v>15200000</v>
      </c>
      <c r="L294" s="12"/>
      <c r="M294" s="12">
        <v>19932953.18</v>
      </c>
      <c r="N294" s="26">
        <v>15200000</v>
      </c>
      <c r="O294" s="30"/>
      <c r="P294" s="37">
        <v>6356960.3799999999</v>
      </c>
      <c r="Q294" s="42">
        <f t="shared" si="39"/>
        <v>0.31891713799731103</v>
      </c>
    </row>
    <row r="295" spans="1:17" ht="64.5" customHeight="1" x14ac:dyDescent="0.2">
      <c r="A295" s="16" t="s">
        <v>307</v>
      </c>
      <c r="B295" s="5" t="s">
        <v>20</v>
      </c>
      <c r="C295" s="5" t="s">
        <v>12</v>
      </c>
      <c r="D295" s="5" t="s">
        <v>211</v>
      </c>
      <c r="E295" s="5" t="s">
        <v>24</v>
      </c>
      <c r="F295" s="5">
        <v>82140</v>
      </c>
      <c r="G295" s="11" t="s">
        <v>0</v>
      </c>
      <c r="H295" s="12"/>
      <c r="I295" s="12">
        <v>6029360</v>
      </c>
      <c r="J295" s="12">
        <f>J296</f>
        <v>6029360</v>
      </c>
      <c r="K295" s="12">
        <v>0</v>
      </c>
      <c r="L295" s="12"/>
      <c r="M295" s="12">
        <f>M296</f>
        <v>6029360</v>
      </c>
      <c r="N295" s="26">
        <v>0</v>
      </c>
      <c r="O295" s="30"/>
      <c r="P295" s="37">
        <f>P296</f>
        <v>0</v>
      </c>
      <c r="Q295" s="42">
        <f t="shared" si="39"/>
        <v>0</v>
      </c>
    </row>
    <row r="296" spans="1:17" ht="64.5" customHeight="1" x14ac:dyDescent="0.2">
      <c r="A296" s="10" t="s">
        <v>248</v>
      </c>
      <c r="B296" s="5" t="s">
        <v>20</v>
      </c>
      <c r="C296" s="5" t="s">
        <v>12</v>
      </c>
      <c r="D296" s="5" t="s">
        <v>211</v>
      </c>
      <c r="E296" s="5" t="s">
        <v>24</v>
      </c>
      <c r="F296" s="5">
        <v>82140</v>
      </c>
      <c r="G296" s="5">
        <v>400</v>
      </c>
      <c r="H296" s="12"/>
      <c r="I296" s="12">
        <v>6029360</v>
      </c>
      <c r="J296" s="12">
        <f>J297</f>
        <v>6029360</v>
      </c>
      <c r="K296" s="12">
        <v>0</v>
      </c>
      <c r="L296" s="12"/>
      <c r="M296" s="12">
        <f>M297</f>
        <v>6029360</v>
      </c>
      <c r="N296" s="26">
        <v>0</v>
      </c>
      <c r="O296" s="30"/>
      <c r="P296" s="37">
        <f>P297</f>
        <v>0</v>
      </c>
      <c r="Q296" s="42">
        <f t="shared" si="39"/>
        <v>0</v>
      </c>
    </row>
    <row r="297" spans="1:17" ht="64.5" customHeight="1" x14ac:dyDescent="0.2">
      <c r="A297" s="10" t="s">
        <v>250</v>
      </c>
      <c r="B297" s="5" t="s">
        <v>20</v>
      </c>
      <c r="C297" s="5" t="s">
        <v>12</v>
      </c>
      <c r="D297" s="5" t="s">
        <v>211</v>
      </c>
      <c r="E297" s="5" t="s">
        <v>24</v>
      </c>
      <c r="F297" s="5">
        <v>82140</v>
      </c>
      <c r="G297" s="5">
        <v>410</v>
      </c>
      <c r="H297" s="12"/>
      <c r="I297" s="12">
        <v>6029360</v>
      </c>
      <c r="J297" s="12">
        <v>6029360</v>
      </c>
      <c r="K297" s="12">
        <v>0</v>
      </c>
      <c r="L297" s="12"/>
      <c r="M297" s="12">
        <v>6029360</v>
      </c>
      <c r="N297" s="26">
        <v>0</v>
      </c>
      <c r="O297" s="30"/>
      <c r="P297" s="37">
        <v>0</v>
      </c>
      <c r="Q297" s="42">
        <f t="shared" si="39"/>
        <v>0</v>
      </c>
    </row>
    <row r="298" spans="1:17" ht="32.25" customHeight="1" x14ac:dyDescent="0.2">
      <c r="A298" s="6" t="s">
        <v>220</v>
      </c>
      <c r="B298" s="7" t="s">
        <v>20</v>
      </c>
      <c r="C298" s="7" t="s">
        <v>12</v>
      </c>
      <c r="D298" s="7" t="s">
        <v>221</v>
      </c>
      <c r="E298" s="3" t="s">
        <v>0</v>
      </c>
      <c r="F298" s="3" t="s">
        <v>0</v>
      </c>
      <c r="G298" s="3" t="s">
        <v>0</v>
      </c>
      <c r="H298" s="8">
        <v>350000</v>
      </c>
      <c r="I298" s="8">
        <v>9980822.6199999992</v>
      </c>
      <c r="J298" s="8">
        <v>10330822.619999999</v>
      </c>
      <c r="K298" s="8">
        <v>200000</v>
      </c>
      <c r="L298" s="8"/>
      <c r="M298" s="8">
        <v>10330822.619999999</v>
      </c>
      <c r="N298" s="25">
        <v>200000</v>
      </c>
      <c r="O298" s="30"/>
      <c r="P298" s="36">
        <f>P299</f>
        <v>3736627.12</v>
      </c>
      <c r="Q298" s="41">
        <f t="shared" si="39"/>
        <v>0.36169695845576338</v>
      </c>
    </row>
    <row r="299" spans="1:17" ht="32.25" customHeight="1" x14ac:dyDescent="0.2">
      <c r="A299" s="6" t="s">
        <v>23</v>
      </c>
      <c r="B299" s="7" t="s">
        <v>20</v>
      </c>
      <c r="C299" s="7" t="s">
        <v>12</v>
      </c>
      <c r="D299" s="7" t="s">
        <v>221</v>
      </c>
      <c r="E299" s="7" t="s">
        <v>24</v>
      </c>
      <c r="F299" s="9" t="s">
        <v>0</v>
      </c>
      <c r="G299" s="9" t="s">
        <v>0</v>
      </c>
      <c r="H299" s="8">
        <v>350000</v>
      </c>
      <c r="I299" s="8">
        <v>9980822.6199999992</v>
      </c>
      <c r="J299" s="8">
        <f>J300+J303</f>
        <v>10330822.619999999</v>
      </c>
      <c r="K299" s="8">
        <v>200000</v>
      </c>
      <c r="L299" s="8"/>
      <c r="M299" s="8">
        <f>M300+M303</f>
        <v>10330822.619999999</v>
      </c>
      <c r="N299" s="25">
        <v>200000</v>
      </c>
      <c r="O299" s="30"/>
      <c r="P299" s="36">
        <f>P300+P303</f>
        <v>3736627.12</v>
      </c>
      <c r="Q299" s="41">
        <f t="shared" si="39"/>
        <v>0.36169695845576338</v>
      </c>
    </row>
    <row r="300" spans="1:17" ht="32.25" customHeight="1" x14ac:dyDescent="0.2">
      <c r="A300" s="10" t="s">
        <v>222</v>
      </c>
      <c r="B300" s="5" t="s">
        <v>20</v>
      </c>
      <c r="C300" s="5" t="s">
        <v>12</v>
      </c>
      <c r="D300" s="5" t="s">
        <v>221</v>
      </c>
      <c r="E300" s="5" t="s">
        <v>24</v>
      </c>
      <c r="F300" s="5" t="s">
        <v>223</v>
      </c>
      <c r="G300" s="11" t="s">
        <v>0</v>
      </c>
      <c r="H300" s="12">
        <v>150000</v>
      </c>
      <c r="I300" s="12">
        <v>150000</v>
      </c>
      <c r="J300" s="12">
        <f>J301</f>
        <v>300000</v>
      </c>
      <c r="K300" s="12">
        <v>0</v>
      </c>
      <c r="L300" s="12"/>
      <c r="M300" s="12">
        <f>M301</f>
        <v>300000</v>
      </c>
      <c r="N300" s="26">
        <v>0</v>
      </c>
      <c r="O300" s="30"/>
      <c r="P300" s="37">
        <f>P301</f>
        <v>23751.83</v>
      </c>
      <c r="Q300" s="42">
        <f t="shared" si="39"/>
        <v>7.9172766666666672E-2</v>
      </c>
    </row>
    <row r="301" spans="1:17" ht="48.95" customHeight="1" x14ac:dyDescent="0.2">
      <c r="A301" s="10" t="s">
        <v>44</v>
      </c>
      <c r="B301" s="5" t="s">
        <v>20</v>
      </c>
      <c r="C301" s="5" t="s">
        <v>12</v>
      </c>
      <c r="D301" s="5" t="s">
        <v>221</v>
      </c>
      <c r="E301" s="5" t="s">
        <v>24</v>
      </c>
      <c r="F301" s="5" t="s">
        <v>223</v>
      </c>
      <c r="G301" s="5" t="s">
        <v>45</v>
      </c>
      <c r="H301" s="12">
        <v>150000</v>
      </c>
      <c r="I301" s="12">
        <v>150000</v>
      </c>
      <c r="J301" s="12">
        <f>J302</f>
        <v>300000</v>
      </c>
      <c r="K301" s="12">
        <v>0</v>
      </c>
      <c r="L301" s="12"/>
      <c r="M301" s="12">
        <f>M302</f>
        <v>300000</v>
      </c>
      <c r="N301" s="26">
        <v>0</v>
      </c>
      <c r="O301" s="30"/>
      <c r="P301" s="37">
        <f>P302</f>
        <v>23751.83</v>
      </c>
      <c r="Q301" s="42">
        <f t="shared" si="39"/>
        <v>7.9172766666666672E-2</v>
      </c>
    </row>
    <row r="302" spans="1:17" ht="64.5" customHeight="1" x14ac:dyDescent="0.2">
      <c r="A302" s="10" t="s">
        <v>46</v>
      </c>
      <c r="B302" s="5" t="s">
        <v>20</v>
      </c>
      <c r="C302" s="5" t="s">
        <v>12</v>
      </c>
      <c r="D302" s="5" t="s">
        <v>221</v>
      </c>
      <c r="E302" s="5" t="s">
        <v>24</v>
      </c>
      <c r="F302" s="5" t="s">
        <v>223</v>
      </c>
      <c r="G302" s="5" t="s">
        <v>47</v>
      </c>
      <c r="H302" s="12">
        <v>150000</v>
      </c>
      <c r="I302" s="12">
        <v>150000</v>
      </c>
      <c r="J302" s="12">
        <v>300000</v>
      </c>
      <c r="K302" s="12">
        <v>0</v>
      </c>
      <c r="L302" s="12"/>
      <c r="M302" s="12">
        <v>300000</v>
      </c>
      <c r="N302" s="26">
        <v>0</v>
      </c>
      <c r="O302" s="30"/>
      <c r="P302" s="37">
        <v>23751.83</v>
      </c>
      <c r="Q302" s="42">
        <f t="shared" si="39"/>
        <v>7.9172766666666672E-2</v>
      </c>
    </row>
    <row r="303" spans="1:17" ht="32.25" customHeight="1" x14ac:dyDescent="0.2">
      <c r="A303" s="10" t="s">
        <v>224</v>
      </c>
      <c r="B303" s="5" t="s">
        <v>20</v>
      </c>
      <c r="C303" s="5" t="s">
        <v>12</v>
      </c>
      <c r="D303" s="5" t="s">
        <v>221</v>
      </c>
      <c r="E303" s="5" t="s">
        <v>24</v>
      </c>
      <c r="F303" s="5" t="s">
        <v>225</v>
      </c>
      <c r="G303" s="11" t="s">
        <v>0</v>
      </c>
      <c r="H303" s="12">
        <v>200000</v>
      </c>
      <c r="I303" s="12">
        <v>9830822.6199999992</v>
      </c>
      <c r="J303" s="12">
        <v>10030822.619999999</v>
      </c>
      <c r="K303" s="12">
        <v>200000</v>
      </c>
      <c r="L303" s="12"/>
      <c r="M303" s="12">
        <v>10030822.619999999</v>
      </c>
      <c r="N303" s="26">
        <v>200000</v>
      </c>
      <c r="O303" s="30"/>
      <c r="P303" s="37">
        <f>P304</f>
        <v>3712875.29</v>
      </c>
      <c r="Q303" s="42">
        <f t="shared" si="39"/>
        <v>0.37014664007686343</v>
      </c>
    </row>
    <row r="304" spans="1:17" ht="48.95" customHeight="1" x14ac:dyDescent="0.2">
      <c r="A304" s="10" t="s">
        <v>44</v>
      </c>
      <c r="B304" s="5" t="s">
        <v>20</v>
      </c>
      <c r="C304" s="5" t="s">
        <v>12</v>
      </c>
      <c r="D304" s="5" t="s">
        <v>221</v>
      </c>
      <c r="E304" s="5" t="s">
        <v>24</v>
      </c>
      <c r="F304" s="5" t="s">
        <v>225</v>
      </c>
      <c r="G304" s="5" t="s">
        <v>45</v>
      </c>
      <c r="H304" s="12">
        <v>200000</v>
      </c>
      <c r="I304" s="12">
        <v>9830822.6199999992</v>
      </c>
      <c r="J304" s="12">
        <f>J305</f>
        <v>10030822.619999999</v>
      </c>
      <c r="K304" s="12">
        <v>200000</v>
      </c>
      <c r="L304" s="12"/>
      <c r="M304" s="12">
        <f>M305</f>
        <v>10030822.619999999</v>
      </c>
      <c r="N304" s="26">
        <v>200000</v>
      </c>
      <c r="O304" s="30"/>
      <c r="P304" s="37">
        <f>P305</f>
        <v>3712875.29</v>
      </c>
      <c r="Q304" s="42">
        <f t="shared" si="39"/>
        <v>0.37014664007686343</v>
      </c>
    </row>
    <row r="305" spans="1:17" ht="64.5" customHeight="1" x14ac:dyDescent="0.2">
      <c r="A305" s="10" t="s">
        <v>46</v>
      </c>
      <c r="B305" s="5" t="s">
        <v>20</v>
      </c>
      <c r="C305" s="5" t="s">
        <v>12</v>
      </c>
      <c r="D305" s="5" t="s">
        <v>221</v>
      </c>
      <c r="E305" s="5" t="s">
        <v>24</v>
      </c>
      <c r="F305" s="5" t="s">
        <v>225</v>
      </c>
      <c r="G305" s="5" t="s">
        <v>47</v>
      </c>
      <c r="H305" s="12">
        <v>200000</v>
      </c>
      <c r="I305" s="12">
        <v>9830822.6199999992</v>
      </c>
      <c r="J305" s="12">
        <v>10030822.619999999</v>
      </c>
      <c r="K305" s="12">
        <v>200000</v>
      </c>
      <c r="L305" s="12"/>
      <c r="M305" s="12">
        <v>10030822.619999999</v>
      </c>
      <c r="N305" s="26">
        <v>200000</v>
      </c>
      <c r="O305" s="30"/>
      <c r="P305" s="37">
        <v>3712875.29</v>
      </c>
      <c r="Q305" s="42">
        <f t="shared" si="39"/>
        <v>0.37014664007686343</v>
      </c>
    </row>
    <row r="306" spans="1:17" ht="32.25" hidden="1" customHeight="1" x14ac:dyDescent="0.2">
      <c r="A306" s="10" t="s">
        <v>224</v>
      </c>
      <c r="B306" s="5" t="s">
        <v>20</v>
      </c>
      <c r="C306" s="5" t="s">
        <v>12</v>
      </c>
      <c r="D306" s="5" t="s">
        <v>221</v>
      </c>
      <c r="E306" s="5" t="s">
        <v>24</v>
      </c>
      <c r="F306" s="5" t="s">
        <v>226</v>
      </c>
      <c r="G306" s="11" t="s">
        <v>0</v>
      </c>
      <c r="H306" s="12">
        <v>0</v>
      </c>
      <c r="I306" s="12"/>
      <c r="J306" s="12">
        <v>0</v>
      </c>
      <c r="K306" s="12">
        <v>0</v>
      </c>
      <c r="L306" s="12"/>
      <c r="M306" s="12">
        <v>0</v>
      </c>
      <c r="N306" s="26">
        <v>0</v>
      </c>
      <c r="O306" s="30"/>
      <c r="P306" s="37">
        <v>0</v>
      </c>
      <c r="Q306" s="42">
        <v>0</v>
      </c>
    </row>
    <row r="307" spans="1:17" ht="48.95" hidden="1" customHeight="1" x14ac:dyDescent="0.2">
      <c r="A307" s="10" t="s">
        <v>44</v>
      </c>
      <c r="B307" s="5" t="s">
        <v>20</v>
      </c>
      <c r="C307" s="5" t="s">
        <v>12</v>
      </c>
      <c r="D307" s="5" t="s">
        <v>221</v>
      </c>
      <c r="E307" s="5" t="s">
        <v>24</v>
      </c>
      <c r="F307" s="5" t="s">
        <v>226</v>
      </c>
      <c r="G307" s="5" t="s">
        <v>45</v>
      </c>
      <c r="H307" s="12">
        <v>0</v>
      </c>
      <c r="I307" s="12"/>
      <c r="J307" s="12">
        <v>0</v>
      </c>
      <c r="K307" s="12">
        <v>0</v>
      </c>
      <c r="L307" s="12"/>
      <c r="M307" s="12">
        <v>0</v>
      </c>
      <c r="N307" s="26">
        <v>0</v>
      </c>
      <c r="O307" s="30"/>
      <c r="P307" s="37">
        <v>0</v>
      </c>
      <c r="Q307" s="42">
        <v>0</v>
      </c>
    </row>
    <row r="308" spans="1:17" ht="64.5" hidden="1" customHeight="1" x14ac:dyDescent="0.2">
      <c r="A308" s="10" t="s">
        <v>46</v>
      </c>
      <c r="B308" s="5" t="s">
        <v>20</v>
      </c>
      <c r="C308" s="5" t="s">
        <v>12</v>
      </c>
      <c r="D308" s="5" t="s">
        <v>221</v>
      </c>
      <c r="E308" s="5" t="s">
        <v>24</v>
      </c>
      <c r="F308" s="5" t="s">
        <v>226</v>
      </c>
      <c r="G308" s="5" t="s">
        <v>47</v>
      </c>
      <c r="H308" s="12">
        <v>0</v>
      </c>
      <c r="I308" s="12"/>
      <c r="J308" s="12">
        <v>0</v>
      </c>
      <c r="K308" s="12">
        <v>0</v>
      </c>
      <c r="L308" s="12"/>
      <c r="M308" s="12">
        <v>0</v>
      </c>
      <c r="N308" s="26">
        <v>0</v>
      </c>
      <c r="O308" s="30"/>
      <c r="P308" s="37">
        <v>0</v>
      </c>
      <c r="Q308" s="42">
        <v>0</v>
      </c>
    </row>
    <row r="309" spans="1:17" ht="128.65" customHeight="1" x14ac:dyDescent="0.2">
      <c r="A309" s="6" t="s">
        <v>227</v>
      </c>
      <c r="B309" s="7" t="s">
        <v>20</v>
      </c>
      <c r="C309" s="7" t="s">
        <v>12</v>
      </c>
      <c r="D309" s="7" t="s">
        <v>228</v>
      </c>
      <c r="E309" s="3" t="s">
        <v>0</v>
      </c>
      <c r="F309" s="3" t="s">
        <v>0</v>
      </c>
      <c r="G309" s="3" t="s">
        <v>0</v>
      </c>
      <c r="H309" s="8">
        <v>2073720.22</v>
      </c>
      <c r="I309" s="8"/>
      <c r="J309" s="8">
        <f>J310</f>
        <v>2073720.22</v>
      </c>
      <c r="K309" s="8">
        <v>2180422.13</v>
      </c>
      <c r="L309" s="8"/>
      <c r="M309" s="8">
        <f>M310</f>
        <v>2073720.22</v>
      </c>
      <c r="N309" s="25">
        <v>2287123.9300000002</v>
      </c>
      <c r="O309" s="30"/>
      <c r="P309" s="36">
        <f>P310</f>
        <v>262630.39</v>
      </c>
      <c r="Q309" s="41">
        <f t="shared" si="39"/>
        <v>0.12664697362115707</v>
      </c>
    </row>
    <row r="310" spans="1:17" ht="32.25" customHeight="1" x14ac:dyDescent="0.2">
      <c r="A310" s="6" t="s">
        <v>23</v>
      </c>
      <c r="B310" s="7" t="s">
        <v>20</v>
      </c>
      <c r="C310" s="7" t="s">
        <v>12</v>
      </c>
      <c r="D310" s="7" t="s">
        <v>228</v>
      </c>
      <c r="E310" s="7" t="s">
        <v>24</v>
      </c>
      <c r="F310" s="9" t="s">
        <v>0</v>
      </c>
      <c r="G310" s="9" t="s">
        <v>0</v>
      </c>
      <c r="H310" s="8">
        <v>2073720.22</v>
      </c>
      <c r="I310" s="8"/>
      <c r="J310" s="8">
        <f>J311</f>
        <v>2073720.22</v>
      </c>
      <c r="K310" s="8">
        <v>2180422.13</v>
      </c>
      <c r="L310" s="8"/>
      <c r="M310" s="8">
        <f>M311</f>
        <v>2073720.22</v>
      </c>
      <c r="N310" s="25">
        <v>2287123.9300000002</v>
      </c>
      <c r="O310" s="30"/>
      <c r="P310" s="36">
        <f>P311</f>
        <v>262630.39</v>
      </c>
      <c r="Q310" s="41">
        <f t="shared" si="39"/>
        <v>0.12664697362115707</v>
      </c>
    </row>
    <row r="311" spans="1:17" ht="32.25" customHeight="1" x14ac:dyDescent="0.2">
      <c r="A311" s="10" t="s">
        <v>297</v>
      </c>
      <c r="B311" s="5" t="s">
        <v>20</v>
      </c>
      <c r="C311" s="5" t="s">
        <v>12</v>
      </c>
      <c r="D311" s="5" t="s">
        <v>228</v>
      </c>
      <c r="E311" s="5" t="s">
        <v>24</v>
      </c>
      <c r="F311" s="5" t="s">
        <v>229</v>
      </c>
      <c r="G311" s="11" t="s">
        <v>0</v>
      </c>
      <c r="H311" s="12">
        <v>2073720.22</v>
      </c>
      <c r="I311" s="12"/>
      <c r="J311" s="12">
        <f>J312</f>
        <v>2073720.22</v>
      </c>
      <c r="K311" s="12">
        <v>2180422.13</v>
      </c>
      <c r="L311" s="12"/>
      <c r="M311" s="12">
        <f>M312</f>
        <v>2073720.22</v>
      </c>
      <c r="N311" s="26">
        <v>2287123.9300000002</v>
      </c>
      <c r="O311" s="30"/>
      <c r="P311" s="37">
        <f>P312</f>
        <v>262630.39</v>
      </c>
      <c r="Q311" s="42">
        <f t="shared" si="39"/>
        <v>0.12664697362115707</v>
      </c>
    </row>
    <row r="312" spans="1:17" ht="48.95" customHeight="1" x14ac:dyDescent="0.2">
      <c r="A312" s="10" t="s">
        <v>44</v>
      </c>
      <c r="B312" s="5" t="s">
        <v>20</v>
      </c>
      <c r="C312" s="5" t="s">
        <v>12</v>
      </c>
      <c r="D312" s="5" t="s">
        <v>228</v>
      </c>
      <c r="E312" s="5" t="s">
        <v>24</v>
      </c>
      <c r="F312" s="5" t="s">
        <v>229</v>
      </c>
      <c r="G312" s="5" t="s">
        <v>45</v>
      </c>
      <c r="H312" s="12">
        <v>2073720.22</v>
      </c>
      <c r="I312" s="12"/>
      <c r="J312" s="12">
        <f>J313</f>
        <v>2073720.22</v>
      </c>
      <c r="K312" s="12">
        <v>2180422.13</v>
      </c>
      <c r="L312" s="12"/>
      <c r="M312" s="12">
        <f>M313</f>
        <v>2073720.22</v>
      </c>
      <c r="N312" s="26">
        <v>2287123.9300000002</v>
      </c>
      <c r="O312" s="30"/>
      <c r="P312" s="37">
        <f>P313</f>
        <v>262630.39</v>
      </c>
      <c r="Q312" s="42">
        <f t="shared" si="39"/>
        <v>0.12664697362115707</v>
      </c>
    </row>
    <row r="313" spans="1:17" ht="64.5" customHeight="1" x14ac:dyDescent="0.2">
      <c r="A313" s="10" t="s">
        <v>46</v>
      </c>
      <c r="B313" s="5" t="s">
        <v>20</v>
      </c>
      <c r="C313" s="5" t="s">
        <v>12</v>
      </c>
      <c r="D313" s="5" t="s">
        <v>228</v>
      </c>
      <c r="E313" s="5" t="s">
        <v>24</v>
      </c>
      <c r="F313" s="5" t="s">
        <v>229</v>
      </c>
      <c r="G313" s="5" t="s">
        <v>47</v>
      </c>
      <c r="H313" s="12">
        <v>2073720.22</v>
      </c>
      <c r="I313" s="12"/>
      <c r="J313" s="12">
        <v>2073720.22</v>
      </c>
      <c r="K313" s="12">
        <v>2180422.13</v>
      </c>
      <c r="L313" s="12"/>
      <c r="M313" s="12">
        <v>2073720.22</v>
      </c>
      <c r="N313" s="26">
        <v>2287123.9300000002</v>
      </c>
      <c r="O313" s="30"/>
      <c r="P313" s="37">
        <v>262630.39</v>
      </c>
      <c r="Q313" s="42">
        <f t="shared" si="39"/>
        <v>0.12664697362115707</v>
      </c>
    </row>
    <row r="314" spans="1:17" ht="80.099999999999994" customHeight="1" x14ac:dyDescent="0.2">
      <c r="A314" s="6" t="s">
        <v>230</v>
      </c>
      <c r="B314" s="7" t="s">
        <v>20</v>
      </c>
      <c r="C314" s="7" t="s">
        <v>12</v>
      </c>
      <c r="D314" s="7" t="s">
        <v>231</v>
      </c>
      <c r="E314" s="3" t="s">
        <v>0</v>
      </c>
      <c r="F314" s="3" t="s">
        <v>0</v>
      </c>
      <c r="G314" s="3" t="s">
        <v>0</v>
      </c>
      <c r="H314" s="8">
        <v>4999201.2300000004</v>
      </c>
      <c r="I314" s="8"/>
      <c r="J314" s="8">
        <f>J315</f>
        <v>4999201.2300000004</v>
      </c>
      <c r="K314" s="8">
        <v>4999201.2300000004</v>
      </c>
      <c r="L314" s="8"/>
      <c r="M314" s="8">
        <f>M315</f>
        <v>4999201.2300000004</v>
      </c>
      <c r="N314" s="25">
        <v>4999201.2300000004</v>
      </c>
      <c r="O314" s="30"/>
      <c r="P314" s="36">
        <f>P315</f>
        <v>2225212.62</v>
      </c>
      <c r="Q314" s="41">
        <f t="shared" si="39"/>
        <v>0.44511363268327564</v>
      </c>
    </row>
    <row r="315" spans="1:17" ht="32.25" customHeight="1" x14ac:dyDescent="0.2">
      <c r="A315" s="6" t="s">
        <v>23</v>
      </c>
      <c r="B315" s="7" t="s">
        <v>20</v>
      </c>
      <c r="C315" s="7" t="s">
        <v>12</v>
      </c>
      <c r="D315" s="7" t="s">
        <v>231</v>
      </c>
      <c r="E315" s="7" t="s">
        <v>24</v>
      </c>
      <c r="F315" s="9" t="s">
        <v>0</v>
      </c>
      <c r="G315" s="9" t="s">
        <v>0</v>
      </c>
      <c r="H315" s="8">
        <v>4999201.2300000004</v>
      </c>
      <c r="I315" s="8"/>
      <c r="J315" s="8">
        <f>J316</f>
        <v>4999201.2300000004</v>
      </c>
      <c r="K315" s="8">
        <v>4999201.2300000004</v>
      </c>
      <c r="L315" s="8"/>
      <c r="M315" s="8">
        <f>M316</f>
        <v>4999201.2300000004</v>
      </c>
      <c r="N315" s="25">
        <v>4999201.2300000004</v>
      </c>
      <c r="O315" s="30"/>
      <c r="P315" s="36">
        <f>P316</f>
        <v>2225212.62</v>
      </c>
      <c r="Q315" s="41">
        <f t="shared" si="39"/>
        <v>0.44511363268327564</v>
      </c>
    </row>
    <row r="316" spans="1:17" ht="48.95" customHeight="1" x14ac:dyDescent="0.2">
      <c r="A316" s="10" t="s">
        <v>232</v>
      </c>
      <c r="B316" s="5" t="s">
        <v>20</v>
      </c>
      <c r="C316" s="5" t="s">
        <v>12</v>
      </c>
      <c r="D316" s="5" t="s">
        <v>231</v>
      </c>
      <c r="E316" s="5" t="s">
        <v>24</v>
      </c>
      <c r="F316" s="5" t="s">
        <v>233</v>
      </c>
      <c r="G316" s="11" t="s">
        <v>0</v>
      </c>
      <c r="H316" s="12">
        <v>4999201.2300000004</v>
      </c>
      <c r="I316" s="12"/>
      <c r="J316" s="12">
        <f>J317</f>
        <v>4999201.2300000004</v>
      </c>
      <c r="K316" s="12">
        <v>4999201.2300000004</v>
      </c>
      <c r="L316" s="12"/>
      <c r="M316" s="12">
        <f>M317</f>
        <v>4999201.2300000004</v>
      </c>
      <c r="N316" s="26">
        <v>4999201.2300000004</v>
      </c>
      <c r="O316" s="30"/>
      <c r="P316" s="37">
        <f>P317</f>
        <v>2225212.62</v>
      </c>
      <c r="Q316" s="42">
        <f t="shared" si="39"/>
        <v>0.44511363268327564</v>
      </c>
    </row>
    <row r="317" spans="1:17" ht="32.25" customHeight="1" x14ac:dyDescent="0.2">
      <c r="A317" s="10" t="s">
        <v>126</v>
      </c>
      <c r="B317" s="5" t="s">
        <v>20</v>
      </c>
      <c r="C317" s="5" t="s">
        <v>12</v>
      </c>
      <c r="D317" s="5" t="s">
        <v>231</v>
      </c>
      <c r="E317" s="5" t="s">
        <v>24</v>
      </c>
      <c r="F317" s="5" t="s">
        <v>233</v>
      </c>
      <c r="G317" s="5" t="s">
        <v>127</v>
      </c>
      <c r="H317" s="12">
        <v>4999201.2300000004</v>
      </c>
      <c r="I317" s="12"/>
      <c r="J317" s="12">
        <f>J318</f>
        <v>4999201.2300000004</v>
      </c>
      <c r="K317" s="12">
        <v>4999201.2300000004</v>
      </c>
      <c r="L317" s="12"/>
      <c r="M317" s="12">
        <f>M318</f>
        <v>4999201.2300000004</v>
      </c>
      <c r="N317" s="26">
        <v>4999201.2300000004</v>
      </c>
      <c r="O317" s="30"/>
      <c r="P317" s="37">
        <f>P318</f>
        <v>2225212.62</v>
      </c>
      <c r="Q317" s="42">
        <f t="shared" si="39"/>
        <v>0.44511363268327564</v>
      </c>
    </row>
    <row r="318" spans="1:17" ht="32.25" customHeight="1" x14ac:dyDescent="0.2">
      <c r="A318" s="10" t="s">
        <v>141</v>
      </c>
      <c r="B318" s="5" t="s">
        <v>20</v>
      </c>
      <c r="C318" s="5" t="s">
        <v>12</v>
      </c>
      <c r="D318" s="5" t="s">
        <v>231</v>
      </c>
      <c r="E318" s="5" t="s">
        <v>24</v>
      </c>
      <c r="F318" s="5" t="s">
        <v>233</v>
      </c>
      <c r="G318" s="5" t="s">
        <v>142</v>
      </c>
      <c r="H318" s="12">
        <v>4999201.2300000004</v>
      </c>
      <c r="I318" s="12"/>
      <c r="J318" s="12">
        <v>4999201.2300000004</v>
      </c>
      <c r="K318" s="12">
        <v>4999201.2300000004</v>
      </c>
      <c r="L318" s="12"/>
      <c r="M318" s="12">
        <v>4999201.2300000004</v>
      </c>
      <c r="N318" s="26">
        <v>4999201.2300000004</v>
      </c>
      <c r="O318" s="30"/>
      <c r="P318" s="37">
        <v>2225212.62</v>
      </c>
      <c r="Q318" s="42">
        <f t="shared" si="39"/>
        <v>0.44511363268327564</v>
      </c>
    </row>
    <row r="319" spans="1:17" ht="80.099999999999994" customHeight="1" x14ac:dyDescent="0.2">
      <c r="A319" s="6" t="s">
        <v>234</v>
      </c>
      <c r="B319" s="7" t="s">
        <v>20</v>
      </c>
      <c r="C319" s="7" t="s">
        <v>12</v>
      </c>
      <c r="D319" s="7" t="s">
        <v>235</v>
      </c>
      <c r="E319" s="3" t="s">
        <v>0</v>
      </c>
      <c r="F319" s="3" t="s">
        <v>0</v>
      </c>
      <c r="G319" s="3" t="s">
        <v>0</v>
      </c>
      <c r="H319" s="8">
        <v>40477142.399999999</v>
      </c>
      <c r="I319" s="8">
        <v>5210832</v>
      </c>
      <c r="J319" s="8">
        <f>J320</f>
        <v>45687974.399999999</v>
      </c>
      <c r="K319" s="8">
        <f t="shared" ref="K319:M319" si="40">K320</f>
        <v>40477142.399999999</v>
      </c>
      <c r="L319" s="8">
        <f t="shared" si="40"/>
        <v>0</v>
      </c>
      <c r="M319" s="8">
        <f t="shared" si="40"/>
        <v>45687974.399999999</v>
      </c>
      <c r="N319" s="8">
        <f t="shared" ref="N319" si="41">N320</f>
        <v>40477142.399999999</v>
      </c>
      <c r="O319" s="8">
        <f t="shared" ref="O319" si="42">O320</f>
        <v>0</v>
      </c>
      <c r="P319" s="8">
        <f t="shared" ref="P319" si="43">P320</f>
        <v>21728477.719999999</v>
      </c>
      <c r="Q319" s="41">
        <f t="shared" si="39"/>
        <v>0.4755841773541179</v>
      </c>
    </row>
    <row r="320" spans="1:17" ht="32.25" customHeight="1" x14ac:dyDescent="0.2">
      <c r="A320" s="6" t="s">
        <v>23</v>
      </c>
      <c r="B320" s="7" t="s">
        <v>20</v>
      </c>
      <c r="C320" s="7" t="s">
        <v>12</v>
      </c>
      <c r="D320" s="7" t="s">
        <v>235</v>
      </c>
      <c r="E320" s="7" t="s">
        <v>24</v>
      </c>
      <c r="F320" s="9" t="s">
        <v>0</v>
      </c>
      <c r="G320" s="9" t="s">
        <v>0</v>
      </c>
      <c r="H320" s="8">
        <v>40477142.399999999</v>
      </c>
      <c r="I320" s="8">
        <v>5210832</v>
      </c>
      <c r="J320" s="8">
        <f>J321+J324+J329+J332+J336+J339</f>
        <v>45687974.399999999</v>
      </c>
      <c r="K320" s="8">
        <f t="shared" ref="K320:M320" si="44">K321+K324+K329+K332+K336+K339</f>
        <v>40477142.399999999</v>
      </c>
      <c r="L320" s="8">
        <f t="shared" si="44"/>
        <v>0</v>
      </c>
      <c r="M320" s="8">
        <f t="shared" si="44"/>
        <v>45687974.399999999</v>
      </c>
      <c r="N320" s="8">
        <f t="shared" ref="N320" si="45">N321+N324+N329+N332+N336+N339</f>
        <v>40477142.399999999</v>
      </c>
      <c r="O320" s="8">
        <f t="shared" ref="O320" si="46">O321+O324+O329+O332+O336+O339</f>
        <v>0</v>
      </c>
      <c r="P320" s="8">
        <f t="shared" ref="P320" si="47">P321+P324+P329+P332+P336+P339</f>
        <v>21728477.719999999</v>
      </c>
      <c r="Q320" s="41">
        <f t="shared" si="39"/>
        <v>0.4755841773541179</v>
      </c>
    </row>
    <row r="321" spans="1:17" ht="80.099999999999994" customHeight="1" x14ac:dyDescent="0.2">
      <c r="A321" s="10" t="s">
        <v>236</v>
      </c>
      <c r="B321" s="5" t="s">
        <v>20</v>
      </c>
      <c r="C321" s="5" t="s">
        <v>12</v>
      </c>
      <c r="D321" s="5" t="s">
        <v>235</v>
      </c>
      <c r="E321" s="5" t="s">
        <v>24</v>
      </c>
      <c r="F321" s="5" t="s">
        <v>237</v>
      </c>
      <c r="G321" s="11" t="s">
        <v>0</v>
      </c>
      <c r="H321" s="12">
        <v>204400</v>
      </c>
      <c r="I321" s="12"/>
      <c r="J321" s="12">
        <f>J322</f>
        <v>204400</v>
      </c>
      <c r="K321" s="12">
        <v>204400</v>
      </c>
      <c r="L321" s="12"/>
      <c r="M321" s="12">
        <f>M322</f>
        <v>204400</v>
      </c>
      <c r="N321" s="26">
        <v>204400</v>
      </c>
      <c r="O321" s="30"/>
      <c r="P321" s="37">
        <f>P322</f>
        <v>93600</v>
      </c>
      <c r="Q321" s="42">
        <f t="shared" si="39"/>
        <v>0.45792563600782776</v>
      </c>
    </row>
    <row r="322" spans="1:17" ht="32.25" customHeight="1" x14ac:dyDescent="0.2">
      <c r="A322" s="10" t="s">
        <v>126</v>
      </c>
      <c r="B322" s="5" t="s">
        <v>20</v>
      </c>
      <c r="C322" s="5" t="s">
        <v>12</v>
      </c>
      <c r="D322" s="5" t="s">
        <v>235</v>
      </c>
      <c r="E322" s="5" t="s">
        <v>24</v>
      </c>
      <c r="F322" s="5" t="s">
        <v>237</v>
      </c>
      <c r="G322" s="5" t="s">
        <v>127</v>
      </c>
      <c r="H322" s="12">
        <v>204400</v>
      </c>
      <c r="I322" s="12"/>
      <c r="J322" s="12">
        <f>J323</f>
        <v>204400</v>
      </c>
      <c r="K322" s="12">
        <v>204400</v>
      </c>
      <c r="L322" s="12"/>
      <c r="M322" s="12">
        <f>M323</f>
        <v>204400</v>
      </c>
      <c r="N322" s="26">
        <v>204400</v>
      </c>
      <c r="O322" s="30"/>
      <c r="P322" s="37">
        <f>P323</f>
        <v>93600</v>
      </c>
      <c r="Q322" s="42">
        <f t="shared" si="39"/>
        <v>0.45792563600782776</v>
      </c>
    </row>
    <row r="323" spans="1:17" ht="32.25" customHeight="1" x14ac:dyDescent="0.2">
      <c r="A323" s="10" t="s">
        <v>141</v>
      </c>
      <c r="B323" s="5" t="s">
        <v>20</v>
      </c>
      <c r="C323" s="5" t="s">
        <v>12</v>
      </c>
      <c r="D323" s="5" t="s">
        <v>235</v>
      </c>
      <c r="E323" s="5" t="s">
        <v>24</v>
      </c>
      <c r="F323" s="5" t="s">
        <v>237</v>
      </c>
      <c r="G323" s="5" t="s">
        <v>142</v>
      </c>
      <c r="H323" s="12">
        <v>204400</v>
      </c>
      <c r="I323" s="12"/>
      <c r="J323" s="12">
        <v>204400</v>
      </c>
      <c r="K323" s="12">
        <v>204400</v>
      </c>
      <c r="L323" s="12"/>
      <c r="M323" s="12">
        <v>204400</v>
      </c>
      <c r="N323" s="26">
        <v>204400</v>
      </c>
      <c r="O323" s="30"/>
      <c r="P323" s="37">
        <v>93600</v>
      </c>
      <c r="Q323" s="42">
        <f t="shared" si="39"/>
        <v>0.45792563600782776</v>
      </c>
    </row>
    <row r="324" spans="1:17" ht="64.5" customHeight="1" x14ac:dyDescent="0.2">
      <c r="A324" s="10" t="s">
        <v>238</v>
      </c>
      <c r="B324" s="5" t="s">
        <v>20</v>
      </c>
      <c r="C324" s="5" t="s">
        <v>12</v>
      </c>
      <c r="D324" s="5" t="s">
        <v>235</v>
      </c>
      <c r="E324" s="5" t="s">
        <v>24</v>
      </c>
      <c r="F324" s="5" t="s">
        <v>239</v>
      </c>
      <c r="G324" s="11" t="s">
        <v>0</v>
      </c>
      <c r="H324" s="12">
        <v>1533352</v>
      </c>
      <c r="I324" s="12"/>
      <c r="J324" s="12">
        <f>J325+J327</f>
        <v>1533352</v>
      </c>
      <c r="K324" s="12">
        <v>1533352</v>
      </c>
      <c r="L324" s="12"/>
      <c r="M324" s="12">
        <f>M325+M327</f>
        <v>1533352</v>
      </c>
      <c r="N324" s="26">
        <v>1533352</v>
      </c>
      <c r="O324" s="30"/>
      <c r="P324" s="37">
        <f>P325+P327</f>
        <v>569502.36</v>
      </c>
      <c r="Q324" s="42">
        <f t="shared" si="39"/>
        <v>0.37141006109490843</v>
      </c>
    </row>
    <row r="325" spans="1:17" ht="128.65" customHeight="1" x14ac:dyDescent="0.2">
      <c r="A325" s="10" t="s">
        <v>58</v>
      </c>
      <c r="B325" s="5" t="s">
        <v>20</v>
      </c>
      <c r="C325" s="5" t="s">
        <v>12</v>
      </c>
      <c r="D325" s="5" t="s">
        <v>235</v>
      </c>
      <c r="E325" s="5" t="s">
        <v>24</v>
      </c>
      <c r="F325" s="5" t="s">
        <v>239</v>
      </c>
      <c r="G325" s="5" t="s">
        <v>59</v>
      </c>
      <c r="H325" s="12">
        <v>1438088</v>
      </c>
      <c r="I325" s="12"/>
      <c r="J325" s="12">
        <f>J326</f>
        <v>1438088</v>
      </c>
      <c r="K325" s="12">
        <v>1438088</v>
      </c>
      <c r="L325" s="12"/>
      <c r="M325" s="12">
        <f>M326</f>
        <v>1438088</v>
      </c>
      <c r="N325" s="26">
        <v>1438088</v>
      </c>
      <c r="O325" s="30"/>
      <c r="P325" s="37">
        <f>P326</f>
        <v>568917.36</v>
      </c>
      <c r="Q325" s="42">
        <f t="shared" si="39"/>
        <v>0.39560677788841853</v>
      </c>
    </row>
    <row r="326" spans="1:17" ht="48.95" customHeight="1" x14ac:dyDescent="0.2">
      <c r="A326" s="10" t="s">
        <v>60</v>
      </c>
      <c r="B326" s="5" t="s">
        <v>20</v>
      </c>
      <c r="C326" s="5" t="s">
        <v>12</v>
      </c>
      <c r="D326" s="5" t="s">
        <v>235</v>
      </c>
      <c r="E326" s="5" t="s">
        <v>24</v>
      </c>
      <c r="F326" s="5" t="s">
        <v>239</v>
      </c>
      <c r="G326" s="5" t="s">
        <v>61</v>
      </c>
      <c r="H326" s="12">
        <v>1438088</v>
      </c>
      <c r="I326" s="12"/>
      <c r="J326" s="12">
        <v>1438088</v>
      </c>
      <c r="K326" s="12">
        <v>1438088</v>
      </c>
      <c r="L326" s="12"/>
      <c r="M326" s="12">
        <v>1438088</v>
      </c>
      <c r="N326" s="26">
        <v>1438088</v>
      </c>
      <c r="O326" s="30"/>
      <c r="P326" s="37">
        <v>568917.36</v>
      </c>
      <c r="Q326" s="42">
        <f t="shared" si="39"/>
        <v>0.39560677788841853</v>
      </c>
    </row>
    <row r="327" spans="1:17" ht="48.95" customHeight="1" x14ac:dyDescent="0.2">
      <c r="A327" s="10" t="s">
        <v>44</v>
      </c>
      <c r="B327" s="5" t="s">
        <v>20</v>
      </c>
      <c r="C327" s="5" t="s">
        <v>12</v>
      </c>
      <c r="D327" s="5" t="s">
        <v>235</v>
      </c>
      <c r="E327" s="5" t="s">
        <v>24</v>
      </c>
      <c r="F327" s="5" t="s">
        <v>239</v>
      </c>
      <c r="G327" s="5" t="s">
        <v>45</v>
      </c>
      <c r="H327" s="12">
        <v>95264</v>
      </c>
      <c r="I327" s="12"/>
      <c r="J327" s="12">
        <f>J328</f>
        <v>95264</v>
      </c>
      <c r="K327" s="12">
        <v>95264</v>
      </c>
      <c r="L327" s="12"/>
      <c r="M327" s="12">
        <f>M328</f>
        <v>95264</v>
      </c>
      <c r="N327" s="26">
        <v>95264</v>
      </c>
      <c r="O327" s="30"/>
      <c r="P327" s="37">
        <f>P328</f>
        <v>585</v>
      </c>
      <c r="Q327" s="42">
        <f t="shared" si="39"/>
        <v>6.1408296943231437E-3</v>
      </c>
    </row>
    <row r="328" spans="1:17" ht="64.5" customHeight="1" x14ac:dyDescent="0.2">
      <c r="A328" s="10" t="s">
        <v>46</v>
      </c>
      <c r="B328" s="5" t="s">
        <v>20</v>
      </c>
      <c r="C328" s="5" t="s">
        <v>12</v>
      </c>
      <c r="D328" s="5" t="s">
        <v>235</v>
      </c>
      <c r="E328" s="5" t="s">
        <v>24</v>
      </c>
      <c r="F328" s="5" t="s">
        <v>239</v>
      </c>
      <c r="G328" s="5" t="s">
        <v>47</v>
      </c>
      <c r="H328" s="12">
        <v>95264</v>
      </c>
      <c r="I328" s="12"/>
      <c r="J328" s="12">
        <v>95264</v>
      </c>
      <c r="K328" s="12">
        <v>95264</v>
      </c>
      <c r="L328" s="12"/>
      <c r="M328" s="12">
        <v>95264</v>
      </c>
      <c r="N328" s="26">
        <v>95264</v>
      </c>
      <c r="O328" s="30"/>
      <c r="P328" s="37">
        <v>585</v>
      </c>
      <c r="Q328" s="42">
        <f t="shared" si="39"/>
        <v>6.1408296943231437E-3</v>
      </c>
    </row>
    <row r="329" spans="1:17" ht="176.45" customHeight="1" x14ac:dyDescent="0.2">
      <c r="A329" s="10" t="s">
        <v>240</v>
      </c>
      <c r="B329" s="5" t="s">
        <v>20</v>
      </c>
      <c r="C329" s="5" t="s">
        <v>12</v>
      </c>
      <c r="D329" s="5" t="s">
        <v>235</v>
      </c>
      <c r="E329" s="5" t="s">
        <v>24</v>
      </c>
      <c r="F329" s="5" t="s">
        <v>241</v>
      </c>
      <c r="G329" s="11" t="s">
        <v>0</v>
      </c>
      <c r="H329" s="12">
        <v>36000</v>
      </c>
      <c r="I329" s="12"/>
      <c r="J329" s="12">
        <f>J330</f>
        <v>36000</v>
      </c>
      <c r="K329" s="12">
        <v>36000</v>
      </c>
      <c r="L329" s="12"/>
      <c r="M329" s="12">
        <f>M330</f>
        <v>36000</v>
      </c>
      <c r="N329" s="26">
        <v>36000</v>
      </c>
      <c r="O329" s="30"/>
      <c r="P329" s="37">
        <f>P330</f>
        <v>14000</v>
      </c>
      <c r="Q329" s="42">
        <f t="shared" ref="Q329:Q392" si="48">P329/M329</f>
        <v>0.3888888888888889</v>
      </c>
    </row>
    <row r="330" spans="1:17" ht="48.95" customHeight="1" x14ac:dyDescent="0.2">
      <c r="A330" s="10" t="s">
        <v>44</v>
      </c>
      <c r="B330" s="5" t="s">
        <v>20</v>
      </c>
      <c r="C330" s="5" t="s">
        <v>12</v>
      </c>
      <c r="D330" s="5" t="s">
        <v>235</v>
      </c>
      <c r="E330" s="5" t="s">
        <v>24</v>
      </c>
      <c r="F330" s="5" t="s">
        <v>241</v>
      </c>
      <c r="G330" s="5" t="s">
        <v>45</v>
      </c>
      <c r="H330" s="12">
        <v>36000</v>
      </c>
      <c r="I330" s="12"/>
      <c r="J330" s="12">
        <f>J331</f>
        <v>36000</v>
      </c>
      <c r="K330" s="12">
        <v>36000</v>
      </c>
      <c r="L330" s="12"/>
      <c r="M330" s="12">
        <f>M331</f>
        <v>36000</v>
      </c>
      <c r="N330" s="26">
        <v>36000</v>
      </c>
      <c r="O330" s="30"/>
      <c r="P330" s="37">
        <f>P331</f>
        <v>14000</v>
      </c>
      <c r="Q330" s="42">
        <f t="shared" si="48"/>
        <v>0.3888888888888889</v>
      </c>
    </row>
    <row r="331" spans="1:17" ht="64.5" customHeight="1" x14ac:dyDescent="0.2">
      <c r="A331" s="10" t="s">
        <v>46</v>
      </c>
      <c r="B331" s="5" t="s">
        <v>20</v>
      </c>
      <c r="C331" s="5" t="s">
        <v>12</v>
      </c>
      <c r="D331" s="5" t="s">
        <v>235</v>
      </c>
      <c r="E331" s="5" t="s">
        <v>24</v>
      </c>
      <c r="F331" s="5" t="s">
        <v>241</v>
      </c>
      <c r="G331" s="5" t="s">
        <v>47</v>
      </c>
      <c r="H331" s="12">
        <v>36000</v>
      </c>
      <c r="I331" s="12"/>
      <c r="J331" s="12">
        <v>36000</v>
      </c>
      <c r="K331" s="12">
        <v>36000</v>
      </c>
      <c r="L331" s="12"/>
      <c r="M331" s="12">
        <v>36000</v>
      </c>
      <c r="N331" s="26">
        <v>36000</v>
      </c>
      <c r="O331" s="30"/>
      <c r="P331" s="37">
        <v>14000</v>
      </c>
      <c r="Q331" s="42">
        <f t="shared" si="48"/>
        <v>0.3888888888888889</v>
      </c>
    </row>
    <row r="332" spans="1:17" ht="144.4" customHeight="1" x14ac:dyDescent="0.2">
      <c r="A332" s="10" t="s">
        <v>242</v>
      </c>
      <c r="B332" s="5" t="s">
        <v>20</v>
      </c>
      <c r="C332" s="5" t="s">
        <v>12</v>
      </c>
      <c r="D332" s="5" t="s">
        <v>235</v>
      </c>
      <c r="E332" s="5" t="s">
        <v>24</v>
      </c>
      <c r="F332" s="5" t="s">
        <v>243</v>
      </c>
      <c r="G332" s="11" t="s">
        <v>0</v>
      </c>
      <c r="H332" s="12">
        <v>13103548</v>
      </c>
      <c r="I332" s="12"/>
      <c r="J332" s="12">
        <f>J333</f>
        <v>13103548</v>
      </c>
      <c r="K332" s="12">
        <v>13103548</v>
      </c>
      <c r="L332" s="12"/>
      <c r="M332" s="12">
        <f>M333</f>
        <v>13103548</v>
      </c>
      <c r="N332" s="26">
        <v>13103548</v>
      </c>
      <c r="O332" s="30"/>
      <c r="P332" s="37">
        <f>P333</f>
        <v>5137385.3599999994</v>
      </c>
      <c r="Q332" s="42">
        <f t="shared" si="48"/>
        <v>0.39206063579116124</v>
      </c>
    </row>
    <row r="333" spans="1:17" ht="32.25" customHeight="1" x14ac:dyDescent="0.2">
      <c r="A333" s="10" t="s">
        <v>126</v>
      </c>
      <c r="B333" s="5" t="s">
        <v>20</v>
      </c>
      <c r="C333" s="5" t="s">
        <v>12</v>
      </c>
      <c r="D333" s="5" t="s">
        <v>235</v>
      </c>
      <c r="E333" s="5" t="s">
        <v>24</v>
      </c>
      <c r="F333" s="5" t="s">
        <v>243</v>
      </c>
      <c r="G333" s="5" t="s">
        <v>127</v>
      </c>
      <c r="H333" s="12">
        <v>13103548</v>
      </c>
      <c r="I333" s="12"/>
      <c r="J333" s="12">
        <f>J334+J335</f>
        <v>13103548</v>
      </c>
      <c r="K333" s="12">
        <v>13103548</v>
      </c>
      <c r="L333" s="12"/>
      <c r="M333" s="12">
        <f>M334+M335</f>
        <v>13103548</v>
      </c>
      <c r="N333" s="26">
        <v>13103548</v>
      </c>
      <c r="O333" s="30"/>
      <c r="P333" s="37">
        <f>P334+P335</f>
        <v>5137385.3599999994</v>
      </c>
      <c r="Q333" s="42">
        <f t="shared" si="48"/>
        <v>0.39206063579116124</v>
      </c>
    </row>
    <row r="334" spans="1:17" ht="32.25" customHeight="1" x14ac:dyDescent="0.2">
      <c r="A334" s="10" t="s">
        <v>141</v>
      </c>
      <c r="B334" s="5" t="s">
        <v>20</v>
      </c>
      <c r="C334" s="5" t="s">
        <v>12</v>
      </c>
      <c r="D334" s="5" t="s">
        <v>235</v>
      </c>
      <c r="E334" s="5" t="s">
        <v>24</v>
      </c>
      <c r="F334" s="5" t="s">
        <v>243</v>
      </c>
      <c r="G334" s="5" t="s">
        <v>142</v>
      </c>
      <c r="H334" s="12">
        <v>7008560</v>
      </c>
      <c r="I334" s="12"/>
      <c r="J334" s="12">
        <v>7008560</v>
      </c>
      <c r="K334" s="12">
        <v>7008560</v>
      </c>
      <c r="L334" s="12"/>
      <c r="M334" s="12">
        <v>7008560</v>
      </c>
      <c r="N334" s="26">
        <v>7008560</v>
      </c>
      <c r="O334" s="30"/>
      <c r="P334" s="37">
        <v>2921646.02</v>
      </c>
      <c r="Q334" s="42">
        <f t="shared" si="48"/>
        <v>0.41686823256132499</v>
      </c>
    </row>
    <row r="335" spans="1:17" ht="48.95" customHeight="1" x14ac:dyDescent="0.2">
      <c r="A335" s="10" t="s">
        <v>244</v>
      </c>
      <c r="B335" s="5" t="s">
        <v>20</v>
      </c>
      <c r="C335" s="5" t="s">
        <v>12</v>
      </c>
      <c r="D335" s="5" t="s">
        <v>235</v>
      </c>
      <c r="E335" s="5" t="s">
        <v>24</v>
      </c>
      <c r="F335" s="5" t="s">
        <v>243</v>
      </c>
      <c r="G335" s="5" t="s">
        <v>245</v>
      </c>
      <c r="H335" s="12">
        <v>6094988</v>
      </c>
      <c r="I335" s="12"/>
      <c r="J335" s="12">
        <v>6094988</v>
      </c>
      <c r="K335" s="12">
        <v>6094988</v>
      </c>
      <c r="L335" s="12"/>
      <c r="M335" s="12">
        <v>6094988</v>
      </c>
      <c r="N335" s="26">
        <v>6094988</v>
      </c>
      <c r="O335" s="30"/>
      <c r="P335" s="37">
        <v>2215739.34</v>
      </c>
      <c r="Q335" s="42">
        <f t="shared" si="48"/>
        <v>0.3635346517499296</v>
      </c>
    </row>
    <row r="336" spans="1:17" ht="146.25" customHeight="1" x14ac:dyDescent="0.2">
      <c r="A336" s="10" t="s">
        <v>246</v>
      </c>
      <c r="B336" s="5" t="s">
        <v>20</v>
      </c>
      <c r="C336" s="5" t="s">
        <v>12</v>
      </c>
      <c r="D336" s="5" t="s">
        <v>235</v>
      </c>
      <c r="E336" s="5" t="s">
        <v>24</v>
      </c>
      <c r="F336" s="14" t="s">
        <v>308</v>
      </c>
      <c r="G336" s="5"/>
      <c r="H336" s="12"/>
      <c r="I336" s="12">
        <v>3121932</v>
      </c>
      <c r="J336" s="12">
        <f>J337</f>
        <v>3100000</v>
      </c>
      <c r="K336" s="12">
        <v>0</v>
      </c>
      <c r="L336" s="12"/>
      <c r="M336" s="12">
        <f>M337</f>
        <v>3100000</v>
      </c>
      <c r="N336" s="26">
        <v>0</v>
      </c>
      <c r="O336" s="30"/>
      <c r="P336" s="37">
        <f>P337</f>
        <v>3100000</v>
      </c>
      <c r="Q336" s="42">
        <f t="shared" si="48"/>
        <v>1</v>
      </c>
    </row>
    <row r="337" spans="1:17" ht="48.95" customHeight="1" x14ac:dyDescent="0.2">
      <c r="A337" s="10" t="s">
        <v>248</v>
      </c>
      <c r="B337" s="5" t="s">
        <v>20</v>
      </c>
      <c r="C337" s="5" t="s">
        <v>12</v>
      </c>
      <c r="D337" s="5" t="s">
        <v>235</v>
      </c>
      <c r="E337" s="5" t="s">
        <v>24</v>
      </c>
      <c r="F337" s="14" t="s">
        <v>308</v>
      </c>
      <c r="G337" s="5" t="s">
        <v>249</v>
      </c>
      <c r="H337" s="12"/>
      <c r="I337" s="12">
        <v>3121932</v>
      </c>
      <c r="J337" s="12">
        <f>J338</f>
        <v>3100000</v>
      </c>
      <c r="K337" s="12">
        <v>0</v>
      </c>
      <c r="L337" s="12"/>
      <c r="M337" s="12">
        <f>M338</f>
        <v>3100000</v>
      </c>
      <c r="N337" s="26">
        <v>0</v>
      </c>
      <c r="O337" s="30"/>
      <c r="P337" s="37">
        <f>P338</f>
        <v>3100000</v>
      </c>
      <c r="Q337" s="42">
        <f t="shared" si="48"/>
        <v>1</v>
      </c>
    </row>
    <row r="338" spans="1:17" ht="48.95" customHeight="1" x14ac:dyDescent="0.2">
      <c r="A338" s="10" t="s">
        <v>250</v>
      </c>
      <c r="B338" s="5" t="s">
        <v>20</v>
      </c>
      <c r="C338" s="5" t="s">
        <v>12</v>
      </c>
      <c r="D338" s="5" t="s">
        <v>235</v>
      </c>
      <c r="E338" s="5" t="s">
        <v>24</v>
      </c>
      <c r="F338" s="14" t="s">
        <v>308</v>
      </c>
      <c r="G338" s="5" t="s">
        <v>251</v>
      </c>
      <c r="H338" s="12"/>
      <c r="I338" s="12">
        <v>3121932</v>
      </c>
      <c r="J338" s="12">
        <v>3100000</v>
      </c>
      <c r="K338" s="12">
        <v>0</v>
      </c>
      <c r="L338" s="12"/>
      <c r="M338" s="12">
        <v>3100000</v>
      </c>
      <c r="N338" s="26">
        <v>0</v>
      </c>
      <c r="O338" s="30"/>
      <c r="P338" s="37">
        <v>3100000</v>
      </c>
      <c r="Q338" s="42">
        <f t="shared" si="48"/>
        <v>1</v>
      </c>
    </row>
    <row r="339" spans="1:17" ht="144.4" customHeight="1" x14ac:dyDescent="0.2">
      <c r="A339" s="10" t="s">
        <v>246</v>
      </c>
      <c r="B339" s="5" t="s">
        <v>20</v>
      </c>
      <c r="C339" s="5" t="s">
        <v>12</v>
      </c>
      <c r="D339" s="5" t="s">
        <v>235</v>
      </c>
      <c r="E339" s="5" t="s">
        <v>24</v>
      </c>
      <c r="F339" s="5" t="s">
        <v>247</v>
      </c>
      <c r="G339" s="11" t="s">
        <v>0</v>
      </c>
      <c r="H339" s="12">
        <v>25599842.399999999</v>
      </c>
      <c r="I339" s="12">
        <v>2088900</v>
      </c>
      <c r="J339" s="12">
        <f>J340+J342</f>
        <v>27710674.399999999</v>
      </c>
      <c r="K339" s="12">
        <v>25599842.399999999</v>
      </c>
      <c r="L339" s="12"/>
      <c r="M339" s="12">
        <f>M340+M342</f>
        <v>27710674.399999999</v>
      </c>
      <c r="N339" s="26">
        <v>25599842.399999999</v>
      </c>
      <c r="O339" s="30"/>
      <c r="P339" s="37">
        <f>P340+P342</f>
        <v>12813990</v>
      </c>
      <c r="Q339" s="42">
        <f t="shared" si="48"/>
        <v>0.46242071972091742</v>
      </c>
    </row>
    <row r="340" spans="1:17" ht="32.25" customHeight="1" x14ac:dyDescent="0.2">
      <c r="A340" s="10" t="s">
        <v>126</v>
      </c>
      <c r="B340" s="5" t="s">
        <v>20</v>
      </c>
      <c r="C340" s="5" t="s">
        <v>12</v>
      </c>
      <c r="D340" s="5" t="s">
        <v>235</v>
      </c>
      <c r="E340" s="5" t="s">
        <v>24</v>
      </c>
      <c r="F340" s="5" t="s">
        <v>247</v>
      </c>
      <c r="G340" s="5" t="s">
        <v>127</v>
      </c>
      <c r="H340" s="12">
        <v>9365796</v>
      </c>
      <c r="I340" s="12">
        <v>5210832</v>
      </c>
      <c r="J340" s="12">
        <f>J341</f>
        <v>14576628</v>
      </c>
      <c r="K340" s="12">
        <v>9365796</v>
      </c>
      <c r="L340" s="12"/>
      <c r="M340" s="12">
        <f>M341</f>
        <v>14576628</v>
      </c>
      <c r="N340" s="26">
        <v>9365796</v>
      </c>
      <c r="O340" s="30"/>
      <c r="P340" s="37">
        <f>P341</f>
        <v>9636990</v>
      </c>
      <c r="Q340" s="42">
        <f t="shared" si="48"/>
        <v>0.66112615345606685</v>
      </c>
    </row>
    <row r="341" spans="1:17" ht="48.95" customHeight="1" x14ac:dyDescent="0.2">
      <c r="A341" s="10" t="s">
        <v>244</v>
      </c>
      <c r="B341" s="5" t="s">
        <v>20</v>
      </c>
      <c r="C341" s="5" t="s">
        <v>12</v>
      </c>
      <c r="D341" s="5" t="s">
        <v>235</v>
      </c>
      <c r="E341" s="5" t="s">
        <v>24</v>
      </c>
      <c r="F341" s="5" t="s">
        <v>247</v>
      </c>
      <c r="G341" s="5" t="s">
        <v>245</v>
      </c>
      <c r="H341" s="12">
        <v>9365796</v>
      </c>
      <c r="I341" s="12">
        <v>5210832</v>
      </c>
      <c r="J341" s="12">
        <v>14576628</v>
      </c>
      <c r="K341" s="12">
        <v>9365796</v>
      </c>
      <c r="L341" s="12"/>
      <c r="M341" s="12">
        <v>14576628</v>
      </c>
      <c r="N341" s="26">
        <v>9365796</v>
      </c>
      <c r="O341" s="30"/>
      <c r="P341" s="37">
        <v>9636990</v>
      </c>
      <c r="Q341" s="42">
        <f t="shared" si="48"/>
        <v>0.66112615345606685</v>
      </c>
    </row>
    <row r="342" spans="1:17" ht="48.95" customHeight="1" x14ac:dyDescent="0.2">
      <c r="A342" s="10" t="s">
        <v>248</v>
      </c>
      <c r="B342" s="5" t="s">
        <v>20</v>
      </c>
      <c r="C342" s="5" t="s">
        <v>12</v>
      </c>
      <c r="D342" s="5" t="s">
        <v>235</v>
      </c>
      <c r="E342" s="5" t="s">
        <v>24</v>
      </c>
      <c r="F342" s="5" t="s">
        <v>247</v>
      </c>
      <c r="G342" s="5" t="s">
        <v>249</v>
      </c>
      <c r="H342" s="12">
        <v>16234046.4</v>
      </c>
      <c r="I342" s="12">
        <v>-3121932</v>
      </c>
      <c r="J342" s="12">
        <f>J343</f>
        <v>13134046.4</v>
      </c>
      <c r="K342" s="12">
        <v>16234046.4</v>
      </c>
      <c r="L342" s="12"/>
      <c r="M342" s="12">
        <f>M343</f>
        <v>13134046.4</v>
      </c>
      <c r="N342" s="26">
        <v>16234046.4</v>
      </c>
      <c r="O342" s="30"/>
      <c r="P342" s="37">
        <f>P343</f>
        <v>3177000</v>
      </c>
      <c r="Q342" s="42">
        <f t="shared" si="48"/>
        <v>0.24189042000034353</v>
      </c>
    </row>
    <row r="343" spans="1:17" ht="15" customHeight="1" x14ac:dyDescent="0.2">
      <c r="A343" s="10" t="s">
        <v>250</v>
      </c>
      <c r="B343" s="5" t="s">
        <v>20</v>
      </c>
      <c r="C343" s="5" t="s">
        <v>12</v>
      </c>
      <c r="D343" s="5" t="s">
        <v>235</v>
      </c>
      <c r="E343" s="5" t="s">
        <v>24</v>
      </c>
      <c r="F343" s="5" t="s">
        <v>247</v>
      </c>
      <c r="G343" s="5" t="s">
        <v>251</v>
      </c>
      <c r="H343" s="12">
        <v>16234046.4</v>
      </c>
      <c r="I343" s="12">
        <v>-3121932</v>
      </c>
      <c r="J343" s="12">
        <v>13134046.4</v>
      </c>
      <c r="K343" s="12">
        <v>16234046.4</v>
      </c>
      <c r="L343" s="12"/>
      <c r="M343" s="12">
        <v>13134046.4</v>
      </c>
      <c r="N343" s="26">
        <v>16234046.4</v>
      </c>
      <c r="O343" s="30"/>
      <c r="P343" s="37">
        <v>3177000</v>
      </c>
      <c r="Q343" s="42">
        <f t="shared" si="48"/>
        <v>0.24189042000034353</v>
      </c>
    </row>
    <row r="344" spans="1:17" ht="32.25" customHeight="1" x14ac:dyDescent="0.2">
      <c r="A344" s="6" t="s">
        <v>252</v>
      </c>
      <c r="B344" s="7" t="s">
        <v>20</v>
      </c>
      <c r="C344" s="7" t="s">
        <v>12</v>
      </c>
      <c r="D344" s="7" t="s">
        <v>253</v>
      </c>
      <c r="E344" s="3" t="s">
        <v>0</v>
      </c>
      <c r="F344" s="3" t="s">
        <v>0</v>
      </c>
      <c r="G344" s="3" t="s">
        <v>0</v>
      </c>
      <c r="H344" s="8">
        <v>133000</v>
      </c>
      <c r="I344" s="8"/>
      <c r="J344" s="8">
        <f>J345</f>
        <v>133000</v>
      </c>
      <c r="K344" s="8">
        <v>93000</v>
      </c>
      <c r="L344" s="8"/>
      <c r="M344" s="8">
        <f>M345</f>
        <v>133000</v>
      </c>
      <c r="N344" s="25">
        <v>93000</v>
      </c>
      <c r="O344" s="30"/>
      <c r="P344" s="36">
        <f>P345</f>
        <v>0</v>
      </c>
      <c r="Q344" s="41">
        <f t="shared" si="48"/>
        <v>0</v>
      </c>
    </row>
    <row r="345" spans="1:17" ht="32.25" customHeight="1" x14ac:dyDescent="0.2">
      <c r="A345" s="6" t="s">
        <v>23</v>
      </c>
      <c r="B345" s="7" t="s">
        <v>20</v>
      </c>
      <c r="C345" s="7" t="s">
        <v>12</v>
      </c>
      <c r="D345" s="7" t="s">
        <v>253</v>
      </c>
      <c r="E345" s="7" t="s">
        <v>24</v>
      </c>
      <c r="F345" s="9" t="s">
        <v>0</v>
      </c>
      <c r="G345" s="9" t="s">
        <v>0</v>
      </c>
      <c r="H345" s="8">
        <v>133000</v>
      </c>
      <c r="I345" s="8"/>
      <c r="J345" s="8">
        <f>J346</f>
        <v>133000</v>
      </c>
      <c r="K345" s="8">
        <v>93000</v>
      </c>
      <c r="L345" s="8"/>
      <c r="M345" s="8">
        <f>M346</f>
        <v>133000</v>
      </c>
      <c r="N345" s="25">
        <v>93000</v>
      </c>
      <c r="O345" s="30"/>
      <c r="P345" s="36">
        <f>P346</f>
        <v>0</v>
      </c>
      <c r="Q345" s="41">
        <f t="shared" si="48"/>
        <v>0</v>
      </c>
    </row>
    <row r="346" spans="1:17" ht="32.25" customHeight="1" x14ac:dyDescent="0.2">
      <c r="A346" s="10" t="s">
        <v>254</v>
      </c>
      <c r="B346" s="5" t="s">
        <v>20</v>
      </c>
      <c r="C346" s="5" t="s">
        <v>12</v>
      </c>
      <c r="D346" s="5" t="s">
        <v>253</v>
      </c>
      <c r="E346" s="5" t="s">
        <v>24</v>
      </c>
      <c r="F346" s="5" t="s">
        <v>255</v>
      </c>
      <c r="G346" s="11" t="s">
        <v>0</v>
      </c>
      <c r="H346" s="12">
        <v>133000</v>
      </c>
      <c r="I346" s="12"/>
      <c r="J346" s="12">
        <f>J347</f>
        <v>133000</v>
      </c>
      <c r="K346" s="12">
        <v>93000</v>
      </c>
      <c r="L346" s="12"/>
      <c r="M346" s="12">
        <f>M347</f>
        <v>133000</v>
      </c>
      <c r="N346" s="26">
        <v>93000</v>
      </c>
      <c r="O346" s="30"/>
      <c r="P346" s="37">
        <f>P347</f>
        <v>0</v>
      </c>
      <c r="Q346" s="42">
        <f t="shared" si="48"/>
        <v>0</v>
      </c>
    </row>
    <row r="347" spans="1:17" ht="48.95" customHeight="1" x14ac:dyDescent="0.2">
      <c r="A347" s="10" t="s">
        <v>44</v>
      </c>
      <c r="B347" s="5" t="s">
        <v>20</v>
      </c>
      <c r="C347" s="5" t="s">
        <v>12</v>
      </c>
      <c r="D347" s="5" t="s">
        <v>253</v>
      </c>
      <c r="E347" s="5" t="s">
        <v>24</v>
      </c>
      <c r="F347" s="5" t="s">
        <v>255</v>
      </c>
      <c r="G347" s="5" t="s">
        <v>45</v>
      </c>
      <c r="H347" s="12">
        <v>133000</v>
      </c>
      <c r="I347" s="12"/>
      <c r="J347" s="12">
        <f>J348</f>
        <v>133000</v>
      </c>
      <c r="K347" s="12">
        <v>93000</v>
      </c>
      <c r="L347" s="12"/>
      <c r="M347" s="12">
        <f>M348</f>
        <v>133000</v>
      </c>
      <c r="N347" s="26">
        <v>93000</v>
      </c>
      <c r="O347" s="30"/>
      <c r="P347" s="37">
        <f>P348</f>
        <v>0</v>
      </c>
      <c r="Q347" s="42">
        <f t="shared" si="48"/>
        <v>0</v>
      </c>
    </row>
    <row r="348" spans="1:17" ht="64.5" customHeight="1" x14ac:dyDescent="0.2">
      <c r="A348" s="10" t="s">
        <v>46</v>
      </c>
      <c r="B348" s="5" t="s">
        <v>20</v>
      </c>
      <c r="C348" s="5" t="s">
        <v>12</v>
      </c>
      <c r="D348" s="5" t="s">
        <v>253</v>
      </c>
      <c r="E348" s="5" t="s">
        <v>24</v>
      </c>
      <c r="F348" s="5" t="s">
        <v>255</v>
      </c>
      <c r="G348" s="5" t="s">
        <v>47</v>
      </c>
      <c r="H348" s="12">
        <v>133000</v>
      </c>
      <c r="I348" s="12"/>
      <c r="J348" s="12">
        <v>133000</v>
      </c>
      <c r="K348" s="12">
        <v>93000</v>
      </c>
      <c r="L348" s="12"/>
      <c r="M348" s="12">
        <v>133000</v>
      </c>
      <c r="N348" s="26">
        <v>93000</v>
      </c>
      <c r="O348" s="30"/>
      <c r="P348" s="37">
        <v>0</v>
      </c>
      <c r="Q348" s="42">
        <f t="shared" si="48"/>
        <v>0</v>
      </c>
    </row>
    <row r="349" spans="1:17" ht="64.5" customHeight="1" x14ac:dyDescent="0.2">
      <c r="A349" s="15" t="s">
        <v>309</v>
      </c>
      <c r="B349" s="7" t="s">
        <v>20</v>
      </c>
      <c r="C349" s="7" t="s">
        <v>12</v>
      </c>
      <c r="D349" s="7">
        <v>33</v>
      </c>
      <c r="E349" s="3" t="s">
        <v>0</v>
      </c>
      <c r="F349" s="3" t="s">
        <v>0</v>
      </c>
      <c r="G349" s="3" t="s">
        <v>0</v>
      </c>
      <c r="H349" s="17"/>
      <c r="I349" s="17">
        <v>16914863.379999999</v>
      </c>
      <c r="J349" s="17">
        <f>J350</f>
        <v>16914863.379999999</v>
      </c>
      <c r="K349" s="17">
        <v>0</v>
      </c>
      <c r="L349" s="17"/>
      <c r="M349" s="17">
        <f>M350</f>
        <v>16914863.379999999</v>
      </c>
      <c r="N349" s="27">
        <v>0</v>
      </c>
      <c r="O349" s="30"/>
      <c r="P349" s="38">
        <f>P350</f>
        <v>4125299.7</v>
      </c>
      <c r="Q349" s="41">
        <f t="shared" si="48"/>
        <v>0.24388607861165004</v>
      </c>
    </row>
    <row r="350" spans="1:17" ht="64.5" customHeight="1" x14ac:dyDescent="0.2">
      <c r="A350" s="6" t="s">
        <v>23</v>
      </c>
      <c r="B350" s="7" t="s">
        <v>20</v>
      </c>
      <c r="C350" s="7" t="s">
        <v>12</v>
      </c>
      <c r="D350" s="7">
        <v>33</v>
      </c>
      <c r="E350" s="7" t="s">
        <v>24</v>
      </c>
      <c r="F350" s="9" t="s">
        <v>0</v>
      </c>
      <c r="G350" s="9" t="s">
        <v>0</v>
      </c>
      <c r="H350" s="17"/>
      <c r="I350" s="17">
        <v>16914863.379999999</v>
      </c>
      <c r="J350" s="17">
        <f>J351</f>
        <v>16914863.379999999</v>
      </c>
      <c r="K350" s="17">
        <v>0</v>
      </c>
      <c r="L350" s="17"/>
      <c r="M350" s="17">
        <f>M351</f>
        <v>16914863.379999999</v>
      </c>
      <c r="N350" s="27">
        <v>0</v>
      </c>
      <c r="O350" s="30"/>
      <c r="P350" s="38">
        <f>P351</f>
        <v>4125299.7</v>
      </c>
      <c r="Q350" s="41">
        <f t="shared" si="48"/>
        <v>0.24388607861165004</v>
      </c>
    </row>
    <row r="351" spans="1:17" ht="64.5" customHeight="1" x14ac:dyDescent="0.2">
      <c r="A351" s="16" t="s">
        <v>310</v>
      </c>
      <c r="B351" s="5" t="s">
        <v>20</v>
      </c>
      <c r="C351" s="5" t="s">
        <v>12</v>
      </c>
      <c r="D351" s="5">
        <v>33</v>
      </c>
      <c r="E351" s="5" t="s">
        <v>24</v>
      </c>
      <c r="F351" s="5">
        <v>81810</v>
      </c>
      <c r="G351" s="11" t="s">
        <v>0</v>
      </c>
      <c r="H351" s="12"/>
      <c r="I351" s="12">
        <v>16914863.379999999</v>
      </c>
      <c r="J351" s="12">
        <f>J352</f>
        <v>16914863.379999999</v>
      </c>
      <c r="K351" s="12">
        <v>0</v>
      </c>
      <c r="L351" s="12"/>
      <c r="M351" s="12">
        <f>M352</f>
        <v>16914863.379999999</v>
      </c>
      <c r="N351" s="26">
        <v>0</v>
      </c>
      <c r="O351" s="30"/>
      <c r="P351" s="37">
        <f>P352</f>
        <v>4125299.7</v>
      </c>
      <c r="Q351" s="42">
        <f t="shared" si="48"/>
        <v>0.24388607861165004</v>
      </c>
    </row>
    <row r="352" spans="1:17" ht="64.5" customHeight="1" x14ac:dyDescent="0.2">
      <c r="A352" s="10" t="s">
        <v>27</v>
      </c>
      <c r="B352" s="5" t="s">
        <v>20</v>
      </c>
      <c r="C352" s="5" t="s">
        <v>12</v>
      </c>
      <c r="D352" s="5">
        <v>33</v>
      </c>
      <c r="E352" s="5" t="s">
        <v>24</v>
      </c>
      <c r="F352" s="5">
        <v>81810</v>
      </c>
      <c r="G352" s="5">
        <v>600</v>
      </c>
      <c r="H352" s="12"/>
      <c r="I352" s="12">
        <v>16914863.379999999</v>
      </c>
      <c r="J352" s="12">
        <f>J353</f>
        <v>16914863.379999999</v>
      </c>
      <c r="K352" s="12">
        <v>0</v>
      </c>
      <c r="L352" s="12"/>
      <c r="M352" s="12">
        <f>M353</f>
        <v>16914863.379999999</v>
      </c>
      <c r="N352" s="26">
        <v>0</v>
      </c>
      <c r="O352" s="30"/>
      <c r="P352" s="37">
        <f>P353</f>
        <v>4125299.7</v>
      </c>
      <c r="Q352" s="42">
        <f t="shared" si="48"/>
        <v>0.24388607861165004</v>
      </c>
    </row>
    <row r="353" spans="1:17" ht="50.25" customHeight="1" x14ac:dyDescent="0.2">
      <c r="A353" s="10" t="s">
        <v>29</v>
      </c>
      <c r="B353" s="5" t="s">
        <v>20</v>
      </c>
      <c r="C353" s="5" t="s">
        <v>12</v>
      </c>
      <c r="D353" s="5">
        <v>33</v>
      </c>
      <c r="E353" s="5" t="s">
        <v>24</v>
      </c>
      <c r="F353" s="5">
        <v>81810</v>
      </c>
      <c r="G353" s="5">
        <v>610</v>
      </c>
      <c r="H353" s="12"/>
      <c r="I353" s="12">
        <v>16914863.379999999</v>
      </c>
      <c r="J353" s="12">
        <v>16914863.379999999</v>
      </c>
      <c r="K353" s="12">
        <v>0</v>
      </c>
      <c r="L353" s="12"/>
      <c r="M353" s="12">
        <v>16914863.379999999</v>
      </c>
      <c r="N353" s="26">
        <v>0</v>
      </c>
      <c r="O353" s="30"/>
      <c r="P353" s="37">
        <v>4125299.7</v>
      </c>
      <c r="Q353" s="42">
        <f t="shared" si="48"/>
        <v>0.24388607861165004</v>
      </c>
    </row>
    <row r="354" spans="1:17" ht="48.95" customHeight="1" x14ac:dyDescent="0.2">
      <c r="A354" s="6" t="s">
        <v>256</v>
      </c>
      <c r="B354" s="7" t="s">
        <v>73</v>
      </c>
      <c r="C354" s="3" t="s">
        <v>0</v>
      </c>
      <c r="D354" s="3" t="s">
        <v>0</v>
      </c>
      <c r="E354" s="3" t="s">
        <v>0</v>
      </c>
      <c r="F354" s="3" t="s">
        <v>0</v>
      </c>
      <c r="G354" s="3" t="s">
        <v>0</v>
      </c>
      <c r="H354" s="8">
        <v>7977314</v>
      </c>
      <c r="I354" s="8"/>
      <c r="J354" s="8">
        <f>J355</f>
        <v>7977314</v>
      </c>
      <c r="K354" s="8">
        <v>7977314</v>
      </c>
      <c r="L354" s="8"/>
      <c r="M354" s="8">
        <f>M355</f>
        <v>7977314</v>
      </c>
      <c r="N354" s="25">
        <v>7977314</v>
      </c>
      <c r="O354" s="30"/>
      <c r="P354" s="36">
        <f>P355</f>
        <v>3650437.15</v>
      </c>
      <c r="Q354" s="41">
        <f t="shared" si="48"/>
        <v>0.45760228944228593</v>
      </c>
    </row>
    <row r="355" spans="1:17" ht="75.75" customHeight="1" x14ac:dyDescent="0.2">
      <c r="A355" s="6" t="s">
        <v>54</v>
      </c>
      <c r="B355" s="7" t="s">
        <v>73</v>
      </c>
      <c r="C355" s="7" t="s">
        <v>12</v>
      </c>
      <c r="D355" s="7" t="s">
        <v>0</v>
      </c>
      <c r="E355" s="3" t="s">
        <v>0</v>
      </c>
      <c r="F355" s="3" t="s">
        <v>0</v>
      </c>
      <c r="G355" s="3" t="s">
        <v>0</v>
      </c>
      <c r="H355" s="8">
        <v>7977314</v>
      </c>
      <c r="I355" s="8"/>
      <c r="J355" s="8">
        <f>J356</f>
        <v>7977314</v>
      </c>
      <c r="K355" s="8">
        <v>7977314</v>
      </c>
      <c r="L355" s="8"/>
      <c r="M355" s="8">
        <f>M356</f>
        <v>7977314</v>
      </c>
      <c r="N355" s="25">
        <v>7977314</v>
      </c>
      <c r="O355" s="30"/>
      <c r="P355" s="36">
        <f>P356</f>
        <v>3650437.15</v>
      </c>
      <c r="Q355" s="41">
        <f t="shared" si="48"/>
        <v>0.45760228944228593</v>
      </c>
    </row>
    <row r="356" spans="1:17" ht="96.6" customHeight="1" x14ac:dyDescent="0.2">
      <c r="A356" s="6" t="s">
        <v>257</v>
      </c>
      <c r="B356" s="7" t="s">
        <v>73</v>
      </c>
      <c r="C356" s="7" t="s">
        <v>12</v>
      </c>
      <c r="D356" s="7" t="s">
        <v>20</v>
      </c>
      <c r="E356" s="3" t="s">
        <v>0</v>
      </c>
      <c r="F356" s="3" t="s">
        <v>0</v>
      </c>
      <c r="G356" s="3" t="s">
        <v>0</v>
      </c>
      <c r="H356" s="8">
        <v>7977314</v>
      </c>
      <c r="I356" s="8"/>
      <c r="J356" s="8">
        <f>J357</f>
        <v>7977314</v>
      </c>
      <c r="K356" s="8">
        <v>7977314</v>
      </c>
      <c r="L356" s="8"/>
      <c r="M356" s="8">
        <f>M357</f>
        <v>7977314</v>
      </c>
      <c r="N356" s="25">
        <v>7977314</v>
      </c>
      <c r="O356" s="30"/>
      <c r="P356" s="36">
        <f>P357</f>
        <v>3650437.15</v>
      </c>
      <c r="Q356" s="41">
        <f t="shared" si="48"/>
        <v>0.45760228944228593</v>
      </c>
    </row>
    <row r="357" spans="1:17" ht="48.95" customHeight="1" x14ac:dyDescent="0.2">
      <c r="A357" s="6" t="s">
        <v>258</v>
      </c>
      <c r="B357" s="7" t="s">
        <v>73</v>
      </c>
      <c r="C357" s="7" t="s">
        <v>12</v>
      </c>
      <c r="D357" s="7" t="s">
        <v>20</v>
      </c>
      <c r="E357" s="7" t="s">
        <v>259</v>
      </c>
      <c r="F357" s="9" t="s">
        <v>0</v>
      </c>
      <c r="G357" s="9" t="s">
        <v>0</v>
      </c>
      <c r="H357" s="8">
        <v>7977314</v>
      </c>
      <c r="I357" s="8"/>
      <c r="J357" s="8">
        <f>J358</f>
        <v>7977314</v>
      </c>
      <c r="K357" s="8">
        <v>7977314</v>
      </c>
      <c r="L357" s="8"/>
      <c r="M357" s="8">
        <f>M358</f>
        <v>7977314</v>
      </c>
      <c r="N357" s="25">
        <v>7977314</v>
      </c>
      <c r="O357" s="30"/>
      <c r="P357" s="36">
        <f>P358</f>
        <v>3650437.15</v>
      </c>
      <c r="Q357" s="41">
        <f t="shared" si="48"/>
        <v>0.45760228944228593</v>
      </c>
    </row>
    <row r="358" spans="1:17" ht="48.95" customHeight="1" x14ac:dyDescent="0.2">
      <c r="A358" s="10" t="s">
        <v>62</v>
      </c>
      <c r="B358" s="5" t="s">
        <v>73</v>
      </c>
      <c r="C358" s="5" t="s">
        <v>12</v>
      </c>
      <c r="D358" s="5" t="s">
        <v>20</v>
      </c>
      <c r="E358" s="5" t="s">
        <v>259</v>
      </c>
      <c r="F358" s="5" t="s">
        <v>63</v>
      </c>
      <c r="G358" s="11" t="s">
        <v>0</v>
      </c>
      <c r="H358" s="12">
        <v>7977314</v>
      </c>
      <c r="I358" s="12"/>
      <c r="J358" s="12">
        <f>J359+J361</f>
        <v>7977314</v>
      </c>
      <c r="K358" s="12">
        <v>7977314</v>
      </c>
      <c r="L358" s="12"/>
      <c r="M358" s="12">
        <f>M359+M361</f>
        <v>7977314</v>
      </c>
      <c r="N358" s="26">
        <v>7977314</v>
      </c>
      <c r="O358" s="30"/>
      <c r="P358" s="37">
        <f>P359+P361</f>
        <v>3650437.15</v>
      </c>
      <c r="Q358" s="42">
        <f t="shared" si="48"/>
        <v>0.45760228944228593</v>
      </c>
    </row>
    <row r="359" spans="1:17" ht="128.65" customHeight="1" x14ac:dyDescent="0.2">
      <c r="A359" s="10" t="s">
        <v>58</v>
      </c>
      <c r="B359" s="5" t="s">
        <v>73</v>
      </c>
      <c r="C359" s="5" t="s">
        <v>12</v>
      </c>
      <c r="D359" s="5" t="s">
        <v>20</v>
      </c>
      <c r="E359" s="5" t="s">
        <v>259</v>
      </c>
      <c r="F359" s="5" t="s">
        <v>63</v>
      </c>
      <c r="G359" s="5" t="s">
        <v>59</v>
      </c>
      <c r="H359" s="12">
        <v>7602381</v>
      </c>
      <c r="I359" s="12"/>
      <c r="J359" s="12">
        <f>J360</f>
        <v>7602381</v>
      </c>
      <c r="K359" s="12">
        <v>7602381</v>
      </c>
      <c r="L359" s="12"/>
      <c r="M359" s="12">
        <f>M360</f>
        <v>7602381</v>
      </c>
      <c r="N359" s="26">
        <v>7602381</v>
      </c>
      <c r="O359" s="30"/>
      <c r="P359" s="37">
        <f>P360</f>
        <v>3505728.44</v>
      </c>
      <c r="Q359" s="42">
        <f t="shared" si="48"/>
        <v>0.46113558896877177</v>
      </c>
    </row>
    <row r="360" spans="1:17" ht="48.95" customHeight="1" x14ac:dyDescent="0.2">
      <c r="A360" s="10" t="s">
        <v>60</v>
      </c>
      <c r="B360" s="5" t="s">
        <v>73</v>
      </c>
      <c r="C360" s="5" t="s">
        <v>12</v>
      </c>
      <c r="D360" s="5" t="s">
        <v>20</v>
      </c>
      <c r="E360" s="5" t="s">
        <v>259</v>
      </c>
      <c r="F360" s="5" t="s">
        <v>63</v>
      </c>
      <c r="G360" s="5" t="s">
        <v>61</v>
      </c>
      <c r="H360" s="12">
        <v>7602381</v>
      </c>
      <c r="I360" s="12"/>
      <c r="J360" s="12">
        <v>7602381</v>
      </c>
      <c r="K360" s="12">
        <v>7602381</v>
      </c>
      <c r="L360" s="12"/>
      <c r="M360" s="12">
        <v>7602381</v>
      </c>
      <c r="N360" s="26">
        <v>7602381</v>
      </c>
      <c r="O360" s="30"/>
      <c r="P360" s="37">
        <v>3505728.44</v>
      </c>
      <c r="Q360" s="42">
        <f t="shared" si="48"/>
        <v>0.46113558896877177</v>
      </c>
    </row>
    <row r="361" spans="1:17" ht="48.95" customHeight="1" x14ac:dyDescent="0.2">
      <c r="A361" s="10" t="s">
        <v>44</v>
      </c>
      <c r="B361" s="5" t="s">
        <v>73</v>
      </c>
      <c r="C361" s="5" t="s">
        <v>12</v>
      </c>
      <c r="D361" s="5" t="s">
        <v>20</v>
      </c>
      <c r="E361" s="5" t="s">
        <v>259</v>
      </c>
      <c r="F361" s="5" t="s">
        <v>63</v>
      </c>
      <c r="G361" s="5" t="s">
        <v>45</v>
      </c>
      <c r="H361" s="12">
        <v>374933</v>
      </c>
      <c r="I361" s="12"/>
      <c r="J361" s="12">
        <f>J362</f>
        <v>374933</v>
      </c>
      <c r="K361" s="12">
        <v>374933</v>
      </c>
      <c r="L361" s="12"/>
      <c r="M361" s="12">
        <f>M362</f>
        <v>374933</v>
      </c>
      <c r="N361" s="26">
        <v>374933</v>
      </c>
      <c r="O361" s="30"/>
      <c r="P361" s="37">
        <f>P362</f>
        <v>144708.71</v>
      </c>
      <c r="Q361" s="42">
        <f t="shared" si="48"/>
        <v>0.3859588513147682</v>
      </c>
    </row>
    <row r="362" spans="1:17" ht="64.5" customHeight="1" x14ac:dyDescent="0.2">
      <c r="A362" s="10" t="s">
        <v>46</v>
      </c>
      <c r="B362" s="5" t="s">
        <v>73</v>
      </c>
      <c r="C362" s="5" t="s">
        <v>12</v>
      </c>
      <c r="D362" s="5" t="s">
        <v>20</v>
      </c>
      <c r="E362" s="5" t="s">
        <v>259</v>
      </c>
      <c r="F362" s="5" t="s">
        <v>63</v>
      </c>
      <c r="G362" s="5" t="s">
        <v>47</v>
      </c>
      <c r="H362" s="12">
        <v>374933</v>
      </c>
      <c r="I362" s="12"/>
      <c r="J362" s="12">
        <v>374933</v>
      </c>
      <c r="K362" s="12">
        <v>374933</v>
      </c>
      <c r="L362" s="12"/>
      <c r="M362" s="12">
        <v>374933</v>
      </c>
      <c r="N362" s="26">
        <v>374933</v>
      </c>
      <c r="O362" s="30"/>
      <c r="P362" s="37">
        <v>144708.71</v>
      </c>
      <c r="Q362" s="42">
        <f t="shared" si="48"/>
        <v>0.3859588513147682</v>
      </c>
    </row>
    <row r="363" spans="1:17" ht="48.95" customHeight="1" x14ac:dyDescent="0.2">
      <c r="A363" s="6" t="s">
        <v>260</v>
      </c>
      <c r="B363" s="7" t="s">
        <v>77</v>
      </c>
      <c r="C363" s="3" t="s">
        <v>0</v>
      </c>
      <c r="D363" s="3" t="s">
        <v>0</v>
      </c>
      <c r="E363" s="3" t="s">
        <v>0</v>
      </c>
      <c r="F363" s="3" t="s">
        <v>0</v>
      </c>
      <c r="G363" s="3" t="s">
        <v>0</v>
      </c>
      <c r="H363" s="8">
        <v>6675943.6600000001</v>
      </c>
      <c r="I363" s="8"/>
      <c r="J363" s="8">
        <f>J364+J370</f>
        <v>6675943.6600000001</v>
      </c>
      <c r="K363" s="8">
        <v>6007569.7699999996</v>
      </c>
      <c r="L363" s="8"/>
      <c r="M363" s="8">
        <f>M364+M370</f>
        <v>5390323.71</v>
      </c>
      <c r="N363" s="25">
        <v>6153686.8200000003</v>
      </c>
      <c r="O363" s="30"/>
      <c r="P363" s="36">
        <f>P364+P370</f>
        <v>0</v>
      </c>
      <c r="Q363" s="41">
        <f t="shared" si="48"/>
        <v>0</v>
      </c>
    </row>
    <row r="364" spans="1:17" ht="48.95" customHeight="1" x14ac:dyDescent="0.2">
      <c r="A364" s="6" t="s">
        <v>21</v>
      </c>
      <c r="B364" s="7" t="s">
        <v>77</v>
      </c>
      <c r="C364" s="7" t="s">
        <v>9</v>
      </c>
      <c r="D364" s="7" t="s">
        <v>0</v>
      </c>
      <c r="E364" s="3" t="s">
        <v>0</v>
      </c>
      <c r="F364" s="3" t="s">
        <v>0</v>
      </c>
      <c r="G364" s="3" t="s">
        <v>0</v>
      </c>
      <c r="H364" s="8">
        <v>6375943.6600000001</v>
      </c>
      <c r="I364" s="8"/>
      <c r="J364" s="8">
        <f>J365</f>
        <v>6375943.6600000001</v>
      </c>
      <c r="K364" s="8">
        <v>5707569.7699999996</v>
      </c>
      <c r="L364" s="8"/>
      <c r="M364" s="8">
        <f>M365</f>
        <v>5090323.71</v>
      </c>
      <c r="N364" s="25">
        <v>5853686.8200000003</v>
      </c>
      <c r="O364" s="30"/>
      <c r="P364" s="36">
        <f>P365</f>
        <v>0</v>
      </c>
      <c r="Q364" s="41">
        <f t="shared" si="48"/>
        <v>0</v>
      </c>
    </row>
    <row r="365" spans="1:17" ht="64.5" customHeight="1" x14ac:dyDescent="0.2">
      <c r="A365" s="6" t="s">
        <v>261</v>
      </c>
      <c r="B365" s="7" t="s">
        <v>77</v>
      </c>
      <c r="C365" s="7" t="s">
        <v>9</v>
      </c>
      <c r="D365" s="7" t="s">
        <v>262</v>
      </c>
      <c r="E365" s="3" t="s">
        <v>0</v>
      </c>
      <c r="F365" s="3" t="s">
        <v>0</v>
      </c>
      <c r="G365" s="3" t="s">
        <v>0</v>
      </c>
      <c r="H365" s="8">
        <v>6375943.6600000001</v>
      </c>
      <c r="I365" s="8"/>
      <c r="J365" s="8">
        <f>J366</f>
        <v>6375943.6600000001</v>
      </c>
      <c r="K365" s="8">
        <v>5707569.7699999996</v>
      </c>
      <c r="L365" s="8"/>
      <c r="M365" s="8">
        <f>M366</f>
        <v>5090323.71</v>
      </c>
      <c r="N365" s="25">
        <v>5853686.8200000003</v>
      </c>
      <c r="O365" s="30"/>
      <c r="P365" s="36">
        <f>P366</f>
        <v>0</v>
      </c>
      <c r="Q365" s="41">
        <f t="shared" si="48"/>
        <v>0</v>
      </c>
    </row>
    <row r="366" spans="1:17" ht="32.25" customHeight="1" x14ac:dyDescent="0.2">
      <c r="A366" s="6" t="s">
        <v>23</v>
      </c>
      <c r="B366" s="7" t="s">
        <v>77</v>
      </c>
      <c r="C366" s="7" t="s">
        <v>9</v>
      </c>
      <c r="D366" s="7" t="s">
        <v>262</v>
      </c>
      <c r="E366" s="7" t="s">
        <v>24</v>
      </c>
      <c r="F366" s="9" t="s">
        <v>0</v>
      </c>
      <c r="G366" s="9" t="s">
        <v>0</v>
      </c>
      <c r="H366" s="8">
        <v>6375943.6600000001</v>
      </c>
      <c r="I366" s="8"/>
      <c r="J366" s="8">
        <f>J367</f>
        <v>6375943.6600000001</v>
      </c>
      <c r="K366" s="8">
        <v>5707569.7699999996</v>
      </c>
      <c r="L366" s="8"/>
      <c r="M366" s="8">
        <f>M367</f>
        <v>5090323.71</v>
      </c>
      <c r="N366" s="25">
        <v>5853686.8200000003</v>
      </c>
      <c r="O366" s="30"/>
      <c r="P366" s="36">
        <f>P367</f>
        <v>0</v>
      </c>
      <c r="Q366" s="41">
        <f t="shared" si="48"/>
        <v>0</v>
      </c>
    </row>
    <row r="367" spans="1:17" ht="48.95" customHeight="1" x14ac:dyDescent="0.2">
      <c r="A367" s="10" t="s">
        <v>263</v>
      </c>
      <c r="B367" s="5" t="s">
        <v>77</v>
      </c>
      <c r="C367" s="5" t="s">
        <v>9</v>
      </c>
      <c r="D367" s="5" t="s">
        <v>262</v>
      </c>
      <c r="E367" s="5" t="s">
        <v>24</v>
      </c>
      <c r="F367" s="5" t="s">
        <v>264</v>
      </c>
      <c r="G367" s="11" t="s">
        <v>0</v>
      </c>
      <c r="H367" s="12">
        <v>6375943.6600000001</v>
      </c>
      <c r="I367" s="12"/>
      <c r="J367" s="12">
        <f>J368</f>
        <v>6375943.6600000001</v>
      </c>
      <c r="K367" s="12">
        <v>5707569.7699999996</v>
      </c>
      <c r="L367" s="12"/>
      <c r="M367" s="12">
        <f>M368</f>
        <v>5090323.71</v>
      </c>
      <c r="N367" s="26">
        <v>5853686.8200000003</v>
      </c>
      <c r="O367" s="30"/>
      <c r="P367" s="37">
        <f>P368</f>
        <v>0</v>
      </c>
      <c r="Q367" s="42">
        <f t="shared" si="48"/>
        <v>0</v>
      </c>
    </row>
    <row r="368" spans="1:17" ht="48.95" customHeight="1" x14ac:dyDescent="0.2">
      <c r="A368" s="10" t="s">
        <v>44</v>
      </c>
      <c r="B368" s="5" t="s">
        <v>77</v>
      </c>
      <c r="C368" s="5" t="s">
        <v>9</v>
      </c>
      <c r="D368" s="5" t="s">
        <v>262</v>
      </c>
      <c r="E368" s="5" t="s">
        <v>24</v>
      </c>
      <c r="F368" s="5" t="s">
        <v>264</v>
      </c>
      <c r="G368" s="5" t="s">
        <v>45</v>
      </c>
      <c r="H368" s="12">
        <v>6375943.6600000001</v>
      </c>
      <c r="I368" s="12"/>
      <c r="J368" s="12">
        <f>J369</f>
        <v>6375943.6600000001</v>
      </c>
      <c r="K368" s="12">
        <v>5707569.7699999996</v>
      </c>
      <c r="L368" s="12"/>
      <c r="M368" s="12">
        <f>M369</f>
        <v>5090323.71</v>
      </c>
      <c r="N368" s="26">
        <v>5853686.8200000003</v>
      </c>
      <c r="O368" s="30"/>
      <c r="P368" s="37">
        <f>P369</f>
        <v>0</v>
      </c>
      <c r="Q368" s="42">
        <f t="shared" si="48"/>
        <v>0</v>
      </c>
    </row>
    <row r="369" spans="1:17" ht="64.5" customHeight="1" x14ac:dyDescent="0.2">
      <c r="A369" s="10" t="s">
        <v>46</v>
      </c>
      <c r="B369" s="5" t="s">
        <v>77</v>
      </c>
      <c r="C369" s="5" t="s">
        <v>9</v>
      </c>
      <c r="D369" s="5" t="s">
        <v>262</v>
      </c>
      <c r="E369" s="5" t="s">
        <v>24</v>
      </c>
      <c r="F369" s="5" t="s">
        <v>264</v>
      </c>
      <c r="G369" s="5" t="s">
        <v>47</v>
      </c>
      <c r="H369" s="12">
        <v>6375943.6600000001</v>
      </c>
      <c r="I369" s="12"/>
      <c r="J369" s="12">
        <v>6375943.6600000001</v>
      </c>
      <c r="K369" s="12">
        <v>5707569.7699999996</v>
      </c>
      <c r="L369" s="12"/>
      <c r="M369" s="12">
        <v>5090323.71</v>
      </c>
      <c r="N369" s="26">
        <v>5853686.8200000003</v>
      </c>
      <c r="O369" s="30"/>
      <c r="P369" s="37">
        <v>0</v>
      </c>
      <c r="Q369" s="42">
        <f t="shared" si="48"/>
        <v>0</v>
      </c>
    </row>
    <row r="370" spans="1:17" ht="58.5" customHeight="1" x14ac:dyDescent="0.2">
      <c r="A370" s="6" t="s">
        <v>54</v>
      </c>
      <c r="B370" s="7" t="s">
        <v>77</v>
      </c>
      <c r="C370" s="7" t="s">
        <v>12</v>
      </c>
      <c r="D370" s="7" t="s">
        <v>0</v>
      </c>
      <c r="E370" s="3" t="s">
        <v>0</v>
      </c>
      <c r="F370" s="3" t="s">
        <v>0</v>
      </c>
      <c r="G370" s="3" t="s">
        <v>0</v>
      </c>
      <c r="H370" s="8">
        <v>300000</v>
      </c>
      <c r="I370" s="8"/>
      <c r="J370" s="8">
        <f>J371</f>
        <v>300000</v>
      </c>
      <c r="K370" s="8">
        <v>300000</v>
      </c>
      <c r="L370" s="8"/>
      <c r="M370" s="8">
        <f>M371</f>
        <v>300000</v>
      </c>
      <c r="N370" s="25">
        <v>300000</v>
      </c>
      <c r="O370" s="30"/>
      <c r="P370" s="36">
        <f>P371</f>
        <v>0</v>
      </c>
      <c r="Q370" s="41">
        <f t="shared" si="48"/>
        <v>0</v>
      </c>
    </row>
    <row r="371" spans="1:17" ht="32.25" customHeight="1" x14ac:dyDescent="0.2">
      <c r="A371" s="6" t="s">
        <v>265</v>
      </c>
      <c r="B371" s="7" t="s">
        <v>77</v>
      </c>
      <c r="C371" s="7" t="s">
        <v>12</v>
      </c>
      <c r="D371" s="7" t="s">
        <v>20</v>
      </c>
      <c r="E371" s="3" t="s">
        <v>0</v>
      </c>
      <c r="F371" s="3" t="s">
        <v>0</v>
      </c>
      <c r="G371" s="3" t="s">
        <v>0</v>
      </c>
      <c r="H371" s="8">
        <v>300000</v>
      </c>
      <c r="I371" s="8"/>
      <c r="J371" s="8">
        <f>J372</f>
        <v>300000</v>
      </c>
      <c r="K371" s="8">
        <v>300000</v>
      </c>
      <c r="L371" s="8"/>
      <c r="M371" s="8">
        <f>M372</f>
        <v>300000</v>
      </c>
      <c r="N371" s="25">
        <v>300000</v>
      </c>
      <c r="O371" s="30"/>
      <c r="P371" s="36">
        <f>P372</f>
        <v>0</v>
      </c>
      <c r="Q371" s="41">
        <f t="shared" si="48"/>
        <v>0</v>
      </c>
    </row>
    <row r="372" spans="1:17" ht="32.25" customHeight="1" x14ac:dyDescent="0.2">
      <c r="A372" s="6" t="s">
        <v>23</v>
      </c>
      <c r="B372" s="7" t="s">
        <v>77</v>
      </c>
      <c r="C372" s="7" t="s">
        <v>12</v>
      </c>
      <c r="D372" s="7" t="s">
        <v>20</v>
      </c>
      <c r="E372" s="7" t="s">
        <v>24</v>
      </c>
      <c r="F372" s="9" t="s">
        <v>0</v>
      </c>
      <c r="G372" s="9" t="s">
        <v>0</v>
      </c>
      <c r="H372" s="8">
        <v>300000</v>
      </c>
      <c r="I372" s="8"/>
      <c r="J372" s="8">
        <f>J373</f>
        <v>300000</v>
      </c>
      <c r="K372" s="8">
        <v>300000</v>
      </c>
      <c r="L372" s="8"/>
      <c r="M372" s="8">
        <f>M373</f>
        <v>300000</v>
      </c>
      <c r="N372" s="25">
        <v>300000</v>
      </c>
      <c r="O372" s="30"/>
      <c r="P372" s="36">
        <f>P373</f>
        <v>0</v>
      </c>
      <c r="Q372" s="41">
        <f t="shared" si="48"/>
        <v>0</v>
      </c>
    </row>
    <row r="373" spans="1:17" ht="32.25" customHeight="1" x14ac:dyDescent="0.2">
      <c r="A373" s="10" t="s">
        <v>265</v>
      </c>
      <c r="B373" s="5" t="s">
        <v>77</v>
      </c>
      <c r="C373" s="5" t="s">
        <v>12</v>
      </c>
      <c r="D373" s="5" t="s">
        <v>20</v>
      </c>
      <c r="E373" s="5" t="s">
        <v>24</v>
      </c>
      <c r="F373" s="5" t="s">
        <v>266</v>
      </c>
      <c r="G373" s="11" t="s">
        <v>0</v>
      </c>
      <c r="H373" s="12">
        <v>300000</v>
      </c>
      <c r="I373" s="12"/>
      <c r="J373" s="12">
        <f>J374</f>
        <v>300000</v>
      </c>
      <c r="K373" s="12">
        <v>300000</v>
      </c>
      <c r="L373" s="12"/>
      <c r="M373" s="12">
        <f>M374</f>
        <v>300000</v>
      </c>
      <c r="N373" s="26">
        <v>300000</v>
      </c>
      <c r="O373" s="30"/>
      <c r="P373" s="37">
        <f>P374</f>
        <v>0</v>
      </c>
      <c r="Q373" s="42">
        <f t="shared" si="48"/>
        <v>0</v>
      </c>
    </row>
    <row r="374" spans="1:17" ht="48.95" customHeight="1" x14ac:dyDescent="0.2">
      <c r="A374" s="10" t="s">
        <v>44</v>
      </c>
      <c r="B374" s="5" t="s">
        <v>77</v>
      </c>
      <c r="C374" s="5" t="s">
        <v>12</v>
      </c>
      <c r="D374" s="5" t="s">
        <v>20</v>
      </c>
      <c r="E374" s="5" t="s">
        <v>24</v>
      </c>
      <c r="F374" s="5" t="s">
        <v>266</v>
      </c>
      <c r="G374" s="5" t="s">
        <v>45</v>
      </c>
      <c r="H374" s="12">
        <v>300000</v>
      </c>
      <c r="I374" s="12"/>
      <c r="J374" s="12">
        <f>J375</f>
        <v>300000</v>
      </c>
      <c r="K374" s="12">
        <v>300000</v>
      </c>
      <c r="L374" s="12"/>
      <c r="M374" s="12">
        <f>M375</f>
        <v>300000</v>
      </c>
      <c r="N374" s="26">
        <v>300000</v>
      </c>
      <c r="O374" s="30"/>
      <c r="P374" s="37">
        <f>P375</f>
        <v>0</v>
      </c>
      <c r="Q374" s="42">
        <f t="shared" si="48"/>
        <v>0</v>
      </c>
    </row>
    <row r="375" spans="1:17" ht="64.5" customHeight="1" x14ac:dyDescent="0.2">
      <c r="A375" s="10" t="s">
        <v>46</v>
      </c>
      <c r="B375" s="5" t="s">
        <v>77</v>
      </c>
      <c r="C375" s="5" t="s">
        <v>12</v>
      </c>
      <c r="D375" s="5" t="s">
        <v>20</v>
      </c>
      <c r="E375" s="5" t="s">
        <v>24</v>
      </c>
      <c r="F375" s="5" t="s">
        <v>266</v>
      </c>
      <c r="G375" s="5" t="s">
        <v>47</v>
      </c>
      <c r="H375" s="12">
        <v>300000</v>
      </c>
      <c r="I375" s="12"/>
      <c r="J375" s="12">
        <v>300000</v>
      </c>
      <c r="K375" s="12">
        <v>300000</v>
      </c>
      <c r="L375" s="12"/>
      <c r="M375" s="12">
        <v>300000</v>
      </c>
      <c r="N375" s="26">
        <v>300000</v>
      </c>
      <c r="O375" s="30"/>
      <c r="P375" s="37">
        <v>0</v>
      </c>
      <c r="Q375" s="42">
        <f t="shared" si="48"/>
        <v>0</v>
      </c>
    </row>
    <row r="376" spans="1:17" ht="48.95" customHeight="1" x14ac:dyDescent="0.2">
      <c r="A376" s="6" t="s">
        <v>267</v>
      </c>
      <c r="B376" s="7" t="s">
        <v>85</v>
      </c>
      <c r="C376" s="3" t="s">
        <v>0</v>
      </c>
      <c r="D376" s="3" t="s">
        <v>0</v>
      </c>
      <c r="E376" s="3" t="s">
        <v>0</v>
      </c>
      <c r="F376" s="3" t="s">
        <v>0</v>
      </c>
      <c r="G376" s="3" t="s">
        <v>0</v>
      </c>
      <c r="H376" s="8">
        <v>1635691.64</v>
      </c>
      <c r="I376" s="8"/>
      <c r="J376" s="8">
        <f t="shared" ref="J376:J381" si="49">J377</f>
        <v>1635691.64</v>
      </c>
      <c r="K376" s="8">
        <v>1635691.64</v>
      </c>
      <c r="L376" s="8"/>
      <c r="M376" s="8">
        <f t="shared" ref="M376:M381" si="50">M377</f>
        <v>1635691.64</v>
      </c>
      <c r="N376" s="25">
        <v>1635691.64</v>
      </c>
      <c r="O376" s="30"/>
      <c r="P376" s="36">
        <f t="shared" ref="P376:P381" si="51">P377</f>
        <v>1635691.64</v>
      </c>
      <c r="Q376" s="41">
        <f t="shared" si="48"/>
        <v>1</v>
      </c>
    </row>
    <row r="377" spans="1:17" ht="27" customHeight="1" x14ac:dyDescent="0.2">
      <c r="A377" s="6" t="s">
        <v>54</v>
      </c>
      <c r="B377" s="7" t="s">
        <v>85</v>
      </c>
      <c r="C377" s="7" t="s">
        <v>12</v>
      </c>
      <c r="D377" s="7" t="s">
        <v>0</v>
      </c>
      <c r="E377" s="3" t="s">
        <v>0</v>
      </c>
      <c r="F377" s="3" t="s">
        <v>0</v>
      </c>
      <c r="G377" s="3" t="s">
        <v>0</v>
      </c>
      <c r="H377" s="8">
        <v>1635691.64</v>
      </c>
      <c r="I377" s="8"/>
      <c r="J377" s="8">
        <f t="shared" si="49"/>
        <v>1635691.64</v>
      </c>
      <c r="K377" s="8">
        <v>1635691.64</v>
      </c>
      <c r="L377" s="8"/>
      <c r="M377" s="8">
        <f t="shared" si="50"/>
        <v>1635691.64</v>
      </c>
      <c r="N377" s="25">
        <v>1635691.64</v>
      </c>
      <c r="O377" s="30"/>
      <c r="P377" s="36">
        <f t="shared" si="51"/>
        <v>1635691.64</v>
      </c>
      <c r="Q377" s="41">
        <f t="shared" si="48"/>
        <v>1</v>
      </c>
    </row>
    <row r="378" spans="1:17" ht="48.95" customHeight="1" x14ac:dyDescent="0.2">
      <c r="A378" s="6" t="s">
        <v>268</v>
      </c>
      <c r="B378" s="7" t="s">
        <v>85</v>
      </c>
      <c r="C378" s="7" t="s">
        <v>12</v>
      </c>
      <c r="D378" s="7" t="s">
        <v>20</v>
      </c>
      <c r="E378" s="3" t="s">
        <v>0</v>
      </c>
      <c r="F378" s="3" t="s">
        <v>0</v>
      </c>
      <c r="G378" s="3" t="s">
        <v>0</v>
      </c>
      <c r="H378" s="8">
        <v>1635691.64</v>
      </c>
      <c r="I378" s="8"/>
      <c r="J378" s="8">
        <f t="shared" si="49"/>
        <v>1635691.64</v>
      </c>
      <c r="K378" s="8">
        <v>1635691.64</v>
      </c>
      <c r="L378" s="8"/>
      <c r="M378" s="8">
        <f t="shared" si="50"/>
        <v>1635691.64</v>
      </c>
      <c r="N378" s="25">
        <v>1635691.64</v>
      </c>
      <c r="O378" s="30"/>
      <c r="P378" s="36">
        <f t="shared" si="51"/>
        <v>1635691.64</v>
      </c>
      <c r="Q378" s="41">
        <f t="shared" si="48"/>
        <v>1</v>
      </c>
    </row>
    <row r="379" spans="1:17" ht="32.25" customHeight="1" x14ac:dyDescent="0.2">
      <c r="A379" s="6" t="s">
        <v>23</v>
      </c>
      <c r="B379" s="7" t="s">
        <v>85</v>
      </c>
      <c r="C379" s="7" t="s">
        <v>12</v>
      </c>
      <c r="D379" s="7" t="s">
        <v>20</v>
      </c>
      <c r="E379" s="7" t="s">
        <v>24</v>
      </c>
      <c r="F379" s="9" t="s">
        <v>0</v>
      </c>
      <c r="G379" s="9" t="s">
        <v>0</v>
      </c>
      <c r="H379" s="8">
        <v>1635691.64</v>
      </c>
      <c r="I379" s="8"/>
      <c r="J379" s="8">
        <f t="shared" si="49"/>
        <v>1635691.64</v>
      </c>
      <c r="K379" s="8">
        <v>1635691.64</v>
      </c>
      <c r="L379" s="8"/>
      <c r="M379" s="8">
        <f t="shared" si="50"/>
        <v>1635691.64</v>
      </c>
      <c r="N379" s="25">
        <v>1635691.64</v>
      </c>
      <c r="O379" s="30"/>
      <c r="P379" s="36">
        <f t="shared" si="51"/>
        <v>1635691.64</v>
      </c>
      <c r="Q379" s="41">
        <f t="shared" si="48"/>
        <v>1</v>
      </c>
    </row>
    <row r="380" spans="1:17" ht="48.95" customHeight="1" x14ac:dyDescent="0.2">
      <c r="A380" s="10" t="s">
        <v>269</v>
      </c>
      <c r="B380" s="5" t="s">
        <v>85</v>
      </c>
      <c r="C380" s="5" t="s">
        <v>12</v>
      </c>
      <c r="D380" s="5" t="s">
        <v>20</v>
      </c>
      <c r="E380" s="5" t="s">
        <v>24</v>
      </c>
      <c r="F380" s="5" t="s">
        <v>270</v>
      </c>
      <c r="G380" s="11" t="s">
        <v>0</v>
      </c>
      <c r="H380" s="12">
        <v>1635691.64</v>
      </c>
      <c r="I380" s="12"/>
      <c r="J380" s="12">
        <f t="shared" si="49"/>
        <v>1635691.64</v>
      </c>
      <c r="K380" s="12">
        <v>1635691.64</v>
      </c>
      <c r="L380" s="12"/>
      <c r="M380" s="12">
        <f t="shared" si="50"/>
        <v>1635691.64</v>
      </c>
      <c r="N380" s="26">
        <v>1635691.64</v>
      </c>
      <c r="O380" s="30"/>
      <c r="P380" s="37">
        <f t="shared" si="51"/>
        <v>1635691.64</v>
      </c>
      <c r="Q380" s="42">
        <f t="shared" si="48"/>
        <v>1</v>
      </c>
    </row>
    <row r="381" spans="1:17" ht="32.25" customHeight="1" x14ac:dyDescent="0.2">
      <c r="A381" s="10" t="s">
        <v>126</v>
      </c>
      <c r="B381" s="5" t="s">
        <v>85</v>
      </c>
      <c r="C381" s="5" t="s">
        <v>12</v>
      </c>
      <c r="D381" s="5" t="s">
        <v>20</v>
      </c>
      <c r="E381" s="5" t="s">
        <v>24</v>
      </c>
      <c r="F381" s="5" t="s">
        <v>270</v>
      </c>
      <c r="G381" s="5" t="s">
        <v>127</v>
      </c>
      <c r="H381" s="12">
        <v>1635691.64</v>
      </c>
      <c r="I381" s="12"/>
      <c r="J381" s="12">
        <f t="shared" si="49"/>
        <v>1635691.64</v>
      </c>
      <c r="K381" s="12">
        <v>1635691.64</v>
      </c>
      <c r="L381" s="12"/>
      <c r="M381" s="12">
        <f t="shared" si="50"/>
        <v>1635691.64</v>
      </c>
      <c r="N381" s="26">
        <v>1635691.64</v>
      </c>
      <c r="O381" s="30"/>
      <c r="P381" s="37">
        <f t="shared" si="51"/>
        <v>1635691.64</v>
      </c>
      <c r="Q381" s="42">
        <f t="shared" si="48"/>
        <v>1</v>
      </c>
    </row>
    <row r="382" spans="1:17" ht="48.95" customHeight="1" x14ac:dyDescent="0.2">
      <c r="A382" s="10" t="s">
        <v>141</v>
      </c>
      <c r="B382" s="5" t="s">
        <v>85</v>
      </c>
      <c r="C382" s="5" t="s">
        <v>12</v>
      </c>
      <c r="D382" s="5" t="s">
        <v>20</v>
      </c>
      <c r="E382" s="5" t="s">
        <v>24</v>
      </c>
      <c r="F382" s="5" t="s">
        <v>270</v>
      </c>
      <c r="G382" s="5" t="s">
        <v>142</v>
      </c>
      <c r="H382" s="12">
        <v>1635691.64</v>
      </c>
      <c r="I382" s="12"/>
      <c r="J382" s="12">
        <v>1635691.64</v>
      </c>
      <c r="K382" s="12">
        <v>1635691.64</v>
      </c>
      <c r="L382" s="12"/>
      <c r="M382" s="12">
        <v>1635691.64</v>
      </c>
      <c r="N382" s="26">
        <v>1635691.64</v>
      </c>
      <c r="O382" s="30"/>
      <c r="P382" s="37">
        <v>1635691.64</v>
      </c>
      <c r="Q382" s="42">
        <f t="shared" si="48"/>
        <v>1</v>
      </c>
    </row>
    <row r="383" spans="1:17" ht="32.25" customHeight="1" x14ac:dyDescent="0.2">
      <c r="A383" s="6" t="s">
        <v>271</v>
      </c>
      <c r="B383" s="7" t="s">
        <v>89</v>
      </c>
      <c r="C383" s="3" t="s">
        <v>0</v>
      </c>
      <c r="D383" s="3" t="s">
        <v>0</v>
      </c>
      <c r="E383" s="3" t="s">
        <v>0</v>
      </c>
      <c r="F383" s="3" t="s">
        <v>0</v>
      </c>
      <c r="G383" s="3" t="s">
        <v>0</v>
      </c>
      <c r="H383" s="8">
        <v>5450000</v>
      </c>
      <c r="I383" s="8"/>
      <c r="J383" s="8">
        <f t="shared" ref="J383:J388" si="52">J384</f>
        <v>5450000</v>
      </c>
      <c r="K383" s="8">
        <v>0</v>
      </c>
      <c r="L383" s="8"/>
      <c r="M383" s="8">
        <f t="shared" ref="M383:M388" si="53">M384</f>
        <v>5450000</v>
      </c>
      <c r="N383" s="25">
        <v>0</v>
      </c>
      <c r="O383" s="30"/>
      <c r="P383" s="36">
        <f t="shared" ref="P383:P388" si="54">P384</f>
        <v>373503</v>
      </c>
      <c r="Q383" s="41">
        <f t="shared" si="48"/>
        <v>6.8532660550458716E-2</v>
      </c>
    </row>
    <row r="384" spans="1:17" ht="73.5" customHeight="1" x14ac:dyDescent="0.2">
      <c r="A384" s="6" t="s">
        <v>54</v>
      </c>
      <c r="B384" s="7" t="s">
        <v>89</v>
      </c>
      <c r="C384" s="7" t="s">
        <v>12</v>
      </c>
      <c r="D384" s="7" t="s">
        <v>0</v>
      </c>
      <c r="E384" s="3" t="s">
        <v>0</v>
      </c>
      <c r="F384" s="3" t="s">
        <v>0</v>
      </c>
      <c r="G384" s="3" t="s">
        <v>0</v>
      </c>
      <c r="H384" s="8">
        <v>5450000</v>
      </c>
      <c r="I384" s="8"/>
      <c r="J384" s="8">
        <f t="shared" si="52"/>
        <v>5450000</v>
      </c>
      <c r="K384" s="8">
        <v>0</v>
      </c>
      <c r="L384" s="8"/>
      <c r="M384" s="8">
        <f t="shared" si="53"/>
        <v>5450000</v>
      </c>
      <c r="N384" s="25">
        <v>0</v>
      </c>
      <c r="O384" s="30"/>
      <c r="P384" s="36">
        <f t="shared" si="54"/>
        <v>373503</v>
      </c>
      <c r="Q384" s="41">
        <f t="shared" si="48"/>
        <v>6.8532660550458716E-2</v>
      </c>
    </row>
    <row r="385" spans="1:17" ht="32.25" customHeight="1" x14ac:dyDescent="0.2">
      <c r="A385" s="6" t="s">
        <v>220</v>
      </c>
      <c r="B385" s="7" t="s">
        <v>89</v>
      </c>
      <c r="C385" s="7" t="s">
        <v>12</v>
      </c>
      <c r="D385" s="7" t="s">
        <v>20</v>
      </c>
      <c r="E385" s="3" t="s">
        <v>0</v>
      </c>
      <c r="F385" s="3" t="s">
        <v>0</v>
      </c>
      <c r="G385" s="3" t="s">
        <v>0</v>
      </c>
      <c r="H385" s="8">
        <v>5450000</v>
      </c>
      <c r="I385" s="8"/>
      <c r="J385" s="8">
        <f t="shared" si="52"/>
        <v>5450000</v>
      </c>
      <c r="K385" s="8">
        <v>0</v>
      </c>
      <c r="L385" s="8"/>
      <c r="M385" s="8">
        <f t="shared" si="53"/>
        <v>5450000</v>
      </c>
      <c r="N385" s="25">
        <v>0</v>
      </c>
      <c r="O385" s="30"/>
      <c r="P385" s="36">
        <f t="shared" si="54"/>
        <v>373503</v>
      </c>
      <c r="Q385" s="41">
        <f t="shared" si="48"/>
        <v>6.8532660550458716E-2</v>
      </c>
    </row>
    <row r="386" spans="1:17" ht="32.25" customHeight="1" x14ac:dyDescent="0.2">
      <c r="A386" s="6" t="s">
        <v>23</v>
      </c>
      <c r="B386" s="7" t="s">
        <v>89</v>
      </c>
      <c r="C386" s="7" t="s">
        <v>12</v>
      </c>
      <c r="D386" s="7" t="s">
        <v>20</v>
      </c>
      <c r="E386" s="7" t="s">
        <v>24</v>
      </c>
      <c r="F386" s="9" t="s">
        <v>0</v>
      </c>
      <c r="G386" s="9" t="s">
        <v>0</v>
      </c>
      <c r="H386" s="8">
        <v>5450000</v>
      </c>
      <c r="I386" s="8"/>
      <c r="J386" s="8">
        <f t="shared" si="52"/>
        <v>5450000</v>
      </c>
      <c r="K386" s="8">
        <v>0</v>
      </c>
      <c r="L386" s="8"/>
      <c r="M386" s="8">
        <f t="shared" si="53"/>
        <v>5450000</v>
      </c>
      <c r="N386" s="25">
        <v>0</v>
      </c>
      <c r="O386" s="30"/>
      <c r="P386" s="36">
        <f t="shared" si="54"/>
        <v>373503</v>
      </c>
      <c r="Q386" s="41">
        <f t="shared" si="48"/>
        <v>6.8532660550458716E-2</v>
      </c>
    </row>
    <row r="387" spans="1:17" ht="48.95" customHeight="1" x14ac:dyDescent="0.2">
      <c r="A387" s="10" t="s">
        <v>272</v>
      </c>
      <c r="B387" s="5" t="s">
        <v>89</v>
      </c>
      <c r="C387" s="5" t="s">
        <v>12</v>
      </c>
      <c r="D387" s="5" t="s">
        <v>20</v>
      </c>
      <c r="E387" s="5" t="s">
        <v>24</v>
      </c>
      <c r="F387" s="5" t="s">
        <v>273</v>
      </c>
      <c r="G387" s="11" t="s">
        <v>0</v>
      </c>
      <c r="H387" s="12">
        <v>5450000</v>
      </c>
      <c r="I387" s="12"/>
      <c r="J387" s="12">
        <f t="shared" si="52"/>
        <v>5450000</v>
      </c>
      <c r="K387" s="12">
        <v>0</v>
      </c>
      <c r="L387" s="12"/>
      <c r="M387" s="12">
        <f t="shared" si="53"/>
        <v>5450000</v>
      </c>
      <c r="N387" s="26">
        <v>0</v>
      </c>
      <c r="O387" s="30"/>
      <c r="P387" s="37">
        <f t="shared" si="54"/>
        <v>373503</v>
      </c>
      <c r="Q387" s="42">
        <f t="shared" si="48"/>
        <v>6.8532660550458716E-2</v>
      </c>
    </row>
    <row r="388" spans="1:17" ht="48.95" customHeight="1" x14ac:dyDescent="0.2">
      <c r="A388" s="10" t="s">
        <v>248</v>
      </c>
      <c r="B388" s="5" t="s">
        <v>89</v>
      </c>
      <c r="C388" s="5" t="s">
        <v>12</v>
      </c>
      <c r="D388" s="5" t="s">
        <v>20</v>
      </c>
      <c r="E388" s="5" t="s">
        <v>24</v>
      </c>
      <c r="F388" s="5" t="s">
        <v>273</v>
      </c>
      <c r="G388" s="5" t="s">
        <v>249</v>
      </c>
      <c r="H388" s="12">
        <v>5450000</v>
      </c>
      <c r="I388" s="12"/>
      <c r="J388" s="12">
        <f t="shared" si="52"/>
        <v>5450000</v>
      </c>
      <c r="K388" s="12">
        <v>0</v>
      </c>
      <c r="L388" s="12"/>
      <c r="M388" s="12">
        <f t="shared" si="53"/>
        <v>5450000</v>
      </c>
      <c r="N388" s="26">
        <v>0</v>
      </c>
      <c r="O388" s="30"/>
      <c r="P388" s="37">
        <f t="shared" si="54"/>
        <v>373503</v>
      </c>
      <c r="Q388" s="42">
        <f t="shared" si="48"/>
        <v>6.8532660550458716E-2</v>
      </c>
    </row>
    <row r="389" spans="1:17" ht="15" customHeight="1" x14ac:dyDescent="0.2">
      <c r="A389" s="10" t="s">
        <v>250</v>
      </c>
      <c r="B389" s="5" t="s">
        <v>89</v>
      </c>
      <c r="C389" s="5" t="s">
        <v>12</v>
      </c>
      <c r="D389" s="5" t="s">
        <v>20</v>
      </c>
      <c r="E389" s="5" t="s">
        <v>24</v>
      </c>
      <c r="F389" s="5" t="s">
        <v>273</v>
      </c>
      <c r="G389" s="5" t="s">
        <v>251</v>
      </c>
      <c r="H389" s="12">
        <v>5450000</v>
      </c>
      <c r="I389" s="12"/>
      <c r="J389" s="12">
        <v>5450000</v>
      </c>
      <c r="K389" s="12">
        <v>0</v>
      </c>
      <c r="L389" s="12"/>
      <c r="M389" s="12">
        <v>5450000</v>
      </c>
      <c r="N389" s="26">
        <v>0</v>
      </c>
      <c r="O389" s="30"/>
      <c r="P389" s="37">
        <v>373503</v>
      </c>
      <c r="Q389" s="42">
        <f t="shared" si="48"/>
        <v>6.8532660550458716E-2</v>
      </c>
    </row>
    <row r="390" spans="1:17" ht="27" customHeight="1" x14ac:dyDescent="0.2">
      <c r="A390" s="6" t="s">
        <v>274</v>
      </c>
      <c r="B390" s="7" t="s">
        <v>275</v>
      </c>
      <c r="C390" s="3" t="s">
        <v>0</v>
      </c>
      <c r="D390" s="3" t="s">
        <v>0</v>
      </c>
      <c r="E390" s="3" t="s">
        <v>0</v>
      </c>
      <c r="F390" s="3" t="s">
        <v>0</v>
      </c>
      <c r="G390" s="3" t="s">
        <v>0</v>
      </c>
      <c r="H390" s="8">
        <v>28699441.850000001</v>
      </c>
      <c r="I390" s="8">
        <v>-275390.40999999997</v>
      </c>
      <c r="J390" s="8">
        <f>J391+J398+J408+J417</f>
        <v>28424051.440000001</v>
      </c>
      <c r="K390" s="8">
        <f t="shared" ref="K390:M390" si="55">K391+K398+K408+K417</f>
        <v>50169680.399999999</v>
      </c>
      <c r="L390" s="8">
        <f t="shared" si="55"/>
        <v>0</v>
      </c>
      <c r="M390" s="8">
        <f t="shared" si="55"/>
        <v>28732187.449999999</v>
      </c>
      <c r="N390" s="25">
        <v>75213606.079999998</v>
      </c>
      <c r="O390" s="30"/>
      <c r="P390" s="36">
        <f>P391+P398+P408+P417</f>
        <v>2518322.4400000004</v>
      </c>
      <c r="Q390" s="41">
        <f t="shared" si="48"/>
        <v>8.7648127883837829E-2</v>
      </c>
    </row>
    <row r="391" spans="1:17" ht="42.75" customHeight="1" x14ac:dyDescent="0.2">
      <c r="A391" s="6" t="s">
        <v>23</v>
      </c>
      <c r="B391" s="22" t="s">
        <v>275</v>
      </c>
      <c r="C391" s="22" t="s">
        <v>276</v>
      </c>
      <c r="D391" s="22" t="s">
        <v>277</v>
      </c>
      <c r="E391" s="18" t="s">
        <v>24</v>
      </c>
      <c r="F391" s="23" t="s">
        <v>0</v>
      </c>
      <c r="G391" s="23" t="s">
        <v>0</v>
      </c>
      <c r="H391" s="17"/>
      <c r="I391" s="21">
        <v>338186.28</v>
      </c>
      <c r="J391" s="21">
        <f>J392+J395</f>
        <v>338186.28</v>
      </c>
      <c r="K391" s="21">
        <v>0</v>
      </c>
      <c r="L391" s="21"/>
      <c r="M391" s="21">
        <f>M392+M395</f>
        <v>646322.29</v>
      </c>
      <c r="N391" s="28">
        <v>0</v>
      </c>
      <c r="O391" s="30"/>
      <c r="P391" s="39">
        <f>P392+P395</f>
        <v>646322.29</v>
      </c>
      <c r="Q391" s="42">
        <f t="shared" si="48"/>
        <v>1</v>
      </c>
    </row>
    <row r="392" spans="1:17" ht="36.75" customHeight="1" x14ac:dyDescent="0.2">
      <c r="A392" s="16" t="s">
        <v>311</v>
      </c>
      <c r="B392" s="14" t="s">
        <v>275</v>
      </c>
      <c r="C392" s="14" t="s">
        <v>276</v>
      </c>
      <c r="D392" s="14" t="s">
        <v>277</v>
      </c>
      <c r="E392" s="19" t="s">
        <v>24</v>
      </c>
      <c r="F392" s="14">
        <v>10120</v>
      </c>
      <c r="G392" s="20" t="s">
        <v>0</v>
      </c>
      <c r="H392" s="21"/>
      <c r="I392" s="21">
        <v>278100</v>
      </c>
      <c r="J392" s="21">
        <f>J393</f>
        <v>278100</v>
      </c>
      <c r="K392" s="21">
        <v>0</v>
      </c>
      <c r="L392" s="21"/>
      <c r="M392" s="21">
        <f>M393</f>
        <v>586236.01</v>
      </c>
      <c r="N392" s="28">
        <v>0</v>
      </c>
      <c r="O392" s="30"/>
      <c r="P392" s="39">
        <f>P393</f>
        <v>586236.01</v>
      </c>
      <c r="Q392" s="42">
        <f t="shared" si="48"/>
        <v>1</v>
      </c>
    </row>
    <row r="393" spans="1:17" ht="42.75" customHeight="1" x14ac:dyDescent="0.2">
      <c r="A393" s="10" t="s">
        <v>126</v>
      </c>
      <c r="B393" s="5" t="s">
        <v>275</v>
      </c>
      <c r="C393" s="5" t="s">
        <v>276</v>
      </c>
      <c r="D393" s="5" t="s">
        <v>277</v>
      </c>
      <c r="E393" s="19" t="s">
        <v>24</v>
      </c>
      <c r="F393" s="5">
        <v>10120</v>
      </c>
      <c r="G393" s="5">
        <v>300</v>
      </c>
      <c r="H393" s="8"/>
      <c r="I393" s="21">
        <v>278100</v>
      </c>
      <c r="J393" s="21">
        <f>J394</f>
        <v>278100</v>
      </c>
      <c r="K393" s="21">
        <v>0</v>
      </c>
      <c r="L393" s="21"/>
      <c r="M393" s="21">
        <f>M394</f>
        <v>586236.01</v>
      </c>
      <c r="N393" s="28">
        <v>0</v>
      </c>
      <c r="O393" s="30"/>
      <c r="P393" s="39">
        <f>P394</f>
        <v>586236.01</v>
      </c>
      <c r="Q393" s="42">
        <f t="shared" ref="Q393:Q424" si="56">P393/M393</f>
        <v>1</v>
      </c>
    </row>
    <row r="394" spans="1:17" ht="57" customHeight="1" x14ac:dyDescent="0.2">
      <c r="A394" s="10" t="s">
        <v>244</v>
      </c>
      <c r="B394" s="5" t="s">
        <v>275</v>
      </c>
      <c r="C394" s="5" t="s">
        <v>276</v>
      </c>
      <c r="D394" s="5" t="s">
        <v>277</v>
      </c>
      <c r="E394" s="19" t="s">
        <v>24</v>
      </c>
      <c r="F394" s="5">
        <v>10120</v>
      </c>
      <c r="G394" s="5">
        <v>320</v>
      </c>
      <c r="H394" s="8"/>
      <c r="I394" s="21">
        <v>278100</v>
      </c>
      <c r="J394" s="21">
        <v>278100</v>
      </c>
      <c r="K394" s="21">
        <v>0</v>
      </c>
      <c r="L394" s="21"/>
      <c r="M394" s="21">
        <v>586236.01</v>
      </c>
      <c r="N394" s="28">
        <v>0</v>
      </c>
      <c r="O394" s="30"/>
      <c r="P394" s="39">
        <v>586236.01</v>
      </c>
      <c r="Q394" s="42">
        <f t="shared" si="56"/>
        <v>1</v>
      </c>
    </row>
    <row r="395" spans="1:17" ht="84" customHeight="1" x14ac:dyDescent="0.2">
      <c r="A395" s="16" t="s">
        <v>312</v>
      </c>
      <c r="B395" s="14" t="s">
        <v>275</v>
      </c>
      <c r="C395" s="14" t="s">
        <v>276</v>
      </c>
      <c r="D395" s="14" t="s">
        <v>277</v>
      </c>
      <c r="E395" s="19" t="s">
        <v>24</v>
      </c>
      <c r="F395" s="14">
        <v>83270</v>
      </c>
      <c r="G395" s="20" t="s">
        <v>0</v>
      </c>
      <c r="H395" s="21"/>
      <c r="I395" s="21">
        <v>60086.28</v>
      </c>
      <c r="J395" s="21">
        <f>J396</f>
        <v>60086.28</v>
      </c>
      <c r="K395" s="21">
        <v>0</v>
      </c>
      <c r="L395" s="21"/>
      <c r="M395" s="21">
        <f>M396</f>
        <v>60086.28</v>
      </c>
      <c r="N395" s="28">
        <v>0</v>
      </c>
      <c r="O395" s="30"/>
      <c r="P395" s="39">
        <f>P396</f>
        <v>60086.28</v>
      </c>
      <c r="Q395" s="42">
        <f t="shared" si="56"/>
        <v>1</v>
      </c>
    </row>
    <row r="396" spans="1:17" ht="30" customHeight="1" x14ac:dyDescent="0.2">
      <c r="A396" s="16" t="s">
        <v>64</v>
      </c>
      <c r="B396" s="5" t="s">
        <v>275</v>
      </c>
      <c r="C396" s="5" t="s">
        <v>276</v>
      </c>
      <c r="D396" s="5" t="s">
        <v>277</v>
      </c>
      <c r="E396" s="19" t="s">
        <v>24</v>
      </c>
      <c r="F396" s="14">
        <v>83270</v>
      </c>
      <c r="G396" s="5">
        <v>800</v>
      </c>
      <c r="H396" s="21"/>
      <c r="I396" s="21">
        <v>60086.28</v>
      </c>
      <c r="J396" s="21">
        <f>J397</f>
        <v>60086.28</v>
      </c>
      <c r="K396" s="21">
        <v>0</v>
      </c>
      <c r="L396" s="21"/>
      <c r="M396" s="21">
        <f>M397</f>
        <v>60086.28</v>
      </c>
      <c r="N396" s="28">
        <v>0</v>
      </c>
      <c r="O396" s="30"/>
      <c r="P396" s="39">
        <f>P397</f>
        <v>60086.28</v>
      </c>
      <c r="Q396" s="42">
        <f t="shared" si="56"/>
        <v>1</v>
      </c>
    </row>
    <row r="397" spans="1:17" ht="39.75" customHeight="1" x14ac:dyDescent="0.2">
      <c r="A397" s="16" t="s">
        <v>313</v>
      </c>
      <c r="B397" s="5" t="s">
        <v>275</v>
      </c>
      <c r="C397" s="5" t="s">
        <v>276</v>
      </c>
      <c r="D397" s="5" t="s">
        <v>277</v>
      </c>
      <c r="E397" s="19" t="s">
        <v>24</v>
      </c>
      <c r="F397" s="14">
        <v>83270</v>
      </c>
      <c r="G397" s="5">
        <v>830</v>
      </c>
      <c r="H397" s="21"/>
      <c r="I397" s="21">
        <v>60086.28</v>
      </c>
      <c r="J397" s="21">
        <v>60086.28</v>
      </c>
      <c r="K397" s="21">
        <v>0</v>
      </c>
      <c r="L397" s="21"/>
      <c r="M397" s="21">
        <v>60086.28</v>
      </c>
      <c r="N397" s="28">
        <v>0</v>
      </c>
      <c r="O397" s="30"/>
      <c r="P397" s="39">
        <v>60086.28</v>
      </c>
      <c r="Q397" s="42">
        <f t="shared" si="56"/>
        <v>1</v>
      </c>
    </row>
    <row r="398" spans="1:17" ht="48.95" customHeight="1" x14ac:dyDescent="0.2">
      <c r="A398" s="6" t="s">
        <v>258</v>
      </c>
      <c r="B398" s="7" t="s">
        <v>275</v>
      </c>
      <c r="C398" s="7" t="s">
        <v>276</v>
      </c>
      <c r="D398" s="7" t="s">
        <v>277</v>
      </c>
      <c r="E398" s="7" t="s">
        <v>259</v>
      </c>
      <c r="F398" s="9" t="s">
        <v>0</v>
      </c>
      <c r="G398" s="9" t="s">
        <v>0</v>
      </c>
      <c r="H398" s="8">
        <v>24158331.850000001</v>
      </c>
      <c r="I398" s="8">
        <v>-613576.68999999994</v>
      </c>
      <c r="J398" s="8">
        <f>J402+J405</f>
        <v>23544755.16</v>
      </c>
      <c r="K398" s="8">
        <v>45628570.399999999</v>
      </c>
      <c r="L398" s="8"/>
      <c r="M398" s="8">
        <f>M402+M405</f>
        <v>23544755.16</v>
      </c>
      <c r="N398" s="25">
        <v>70672496.079999998</v>
      </c>
      <c r="O398" s="30"/>
      <c r="P398" s="36">
        <f>P402+P405</f>
        <v>0</v>
      </c>
      <c r="Q398" s="41">
        <f t="shared" si="56"/>
        <v>0</v>
      </c>
    </row>
    <row r="399" spans="1:17" ht="15.4" hidden="1" customHeight="1" x14ac:dyDescent="0.2">
      <c r="A399" s="10" t="s">
        <v>278</v>
      </c>
      <c r="B399" s="5" t="s">
        <v>275</v>
      </c>
      <c r="C399" s="5" t="s">
        <v>276</v>
      </c>
      <c r="D399" s="5" t="s">
        <v>277</v>
      </c>
      <c r="E399" s="5" t="s">
        <v>259</v>
      </c>
      <c r="F399" s="5" t="s">
        <v>279</v>
      </c>
      <c r="G399" s="11" t="s">
        <v>0</v>
      </c>
      <c r="H399" s="12">
        <v>0</v>
      </c>
      <c r="I399" s="12"/>
      <c r="J399" s="12">
        <v>0</v>
      </c>
      <c r="K399" s="12">
        <v>45328570.399999999</v>
      </c>
      <c r="L399" s="12"/>
      <c r="M399" s="12">
        <v>0</v>
      </c>
      <c r="N399" s="26">
        <v>70372496.079999998</v>
      </c>
      <c r="O399" s="30"/>
      <c r="P399" s="37">
        <v>0</v>
      </c>
      <c r="Q399" s="42">
        <v>0</v>
      </c>
    </row>
    <row r="400" spans="1:17" ht="15" hidden="1" customHeight="1" x14ac:dyDescent="0.2">
      <c r="A400" s="10" t="s">
        <v>64</v>
      </c>
      <c r="B400" s="5" t="s">
        <v>275</v>
      </c>
      <c r="C400" s="5" t="s">
        <v>276</v>
      </c>
      <c r="D400" s="5" t="s">
        <v>277</v>
      </c>
      <c r="E400" s="5" t="s">
        <v>259</v>
      </c>
      <c r="F400" s="5" t="s">
        <v>279</v>
      </c>
      <c r="G400" s="5" t="s">
        <v>65</v>
      </c>
      <c r="H400" s="12">
        <v>0</v>
      </c>
      <c r="I400" s="12"/>
      <c r="J400" s="12">
        <v>0</v>
      </c>
      <c r="K400" s="12">
        <v>45328570.399999999</v>
      </c>
      <c r="L400" s="12"/>
      <c r="M400" s="12">
        <v>0</v>
      </c>
      <c r="N400" s="26">
        <v>70372496.079999998</v>
      </c>
      <c r="O400" s="30"/>
      <c r="P400" s="37">
        <v>0</v>
      </c>
      <c r="Q400" s="42">
        <v>0</v>
      </c>
    </row>
    <row r="401" spans="1:17" ht="15" hidden="1" customHeight="1" x14ac:dyDescent="0.2">
      <c r="A401" s="10" t="s">
        <v>280</v>
      </c>
      <c r="B401" s="5" t="s">
        <v>275</v>
      </c>
      <c r="C401" s="5" t="s">
        <v>276</v>
      </c>
      <c r="D401" s="5" t="s">
        <v>277</v>
      </c>
      <c r="E401" s="5" t="s">
        <v>259</v>
      </c>
      <c r="F401" s="5" t="s">
        <v>279</v>
      </c>
      <c r="G401" s="5" t="s">
        <v>281</v>
      </c>
      <c r="H401" s="12">
        <v>0</v>
      </c>
      <c r="I401" s="12"/>
      <c r="J401" s="12">
        <v>0</v>
      </c>
      <c r="K401" s="12">
        <v>45328570.399999999</v>
      </c>
      <c r="L401" s="12"/>
      <c r="M401" s="12">
        <v>0</v>
      </c>
      <c r="N401" s="26">
        <v>70372496.079999998</v>
      </c>
      <c r="O401" s="30"/>
      <c r="P401" s="37">
        <v>0</v>
      </c>
      <c r="Q401" s="42">
        <v>0</v>
      </c>
    </row>
    <row r="402" spans="1:17" ht="32.25" customHeight="1" x14ac:dyDescent="0.2">
      <c r="A402" s="10" t="s">
        <v>282</v>
      </c>
      <c r="B402" s="5" t="s">
        <v>275</v>
      </c>
      <c r="C402" s="5" t="s">
        <v>276</v>
      </c>
      <c r="D402" s="5" t="s">
        <v>277</v>
      </c>
      <c r="E402" s="5" t="s">
        <v>259</v>
      </c>
      <c r="F402" s="5" t="s">
        <v>283</v>
      </c>
      <c r="G402" s="11" t="s">
        <v>0</v>
      </c>
      <c r="H402" s="12">
        <v>300000</v>
      </c>
      <c r="I402" s="12"/>
      <c r="J402" s="12">
        <f>J403</f>
        <v>300000</v>
      </c>
      <c r="K402" s="12">
        <v>300000</v>
      </c>
      <c r="L402" s="12"/>
      <c r="M402" s="12">
        <f>M403</f>
        <v>300000</v>
      </c>
      <c r="N402" s="26">
        <v>300000</v>
      </c>
      <c r="O402" s="30"/>
      <c r="P402" s="37">
        <f>P403</f>
        <v>0</v>
      </c>
      <c r="Q402" s="42">
        <f t="shared" si="56"/>
        <v>0</v>
      </c>
    </row>
    <row r="403" spans="1:17" ht="26.25" customHeight="1" x14ac:dyDescent="0.2">
      <c r="A403" s="10" t="s">
        <v>64</v>
      </c>
      <c r="B403" s="5" t="s">
        <v>275</v>
      </c>
      <c r="C403" s="5" t="s">
        <v>276</v>
      </c>
      <c r="D403" s="5" t="s">
        <v>277</v>
      </c>
      <c r="E403" s="5" t="s">
        <v>259</v>
      </c>
      <c r="F403" s="5" t="s">
        <v>283</v>
      </c>
      <c r="G403" s="5" t="s">
        <v>65</v>
      </c>
      <c r="H403" s="12">
        <v>300000</v>
      </c>
      <c r="I403" s="12"/>
      <c r="J403" s="12">
        <f>J404</f>
        <v>300000</v>
      </c>
      <c r="K403" s="12">
        <v>300000</v>
      </c>
      <c r="L403" s="12"/>
      <c r="M403" s="12">
        <f>M404</f>
        <v>300000</v>
      </c>
      <c r="N403" s="26">
        <v>300000</v>
      </c>
      <c r="O403" s="30"/>
      <c r="P403" s="37">
        <f>P404</f>
        <v>0</v>
      </c>
      <c r="Q403" s="42">
        <f t="shared" si="56"/>
        <v>0</v>
      </c>
    </row>
    <row r="404" spans="1:17" ht="30" customHeight="1" x14ac:dyDescent="0.2">
      <c r="A404" s="10" t="s">
        <v>280</v>
      </c>
      <c r="B404" s="5" t="s">
        <v>275</v>
      </c>
      <c r="C404" s="5" t="s">
        <v>276</v>
      </c>
      <c r="D404" s="5" t="s">
        <v>277</v>
      </c>
      <c r="E404" s="5" t="s">
        <v>259</v>
      </c>
      <c r="F404" s="5" t="s">
        <v>283</v>
      </c>
      <c r="G404" s="5" t="s">
        <v>281</v>
      </c>
      <c r="H404" s="12">
        <v>300000</v>
      </c>
      <c r="I404" s="12"/>
      <c r="J404" s="12">
        <v>300000</v>
      </c>
      <c r="K404" s="12">
        <v>300000</v>
      </c>
      <c r="L404" s="12"/>
      <c r="M404" s="12">
        <v>300000</v>
      </c>
      <c r="N404" s="26">
        <v>300000</v>
      </c>
      <c r="O404" s="30"/>
      <c r="P404" s="37">
        <v>0</v>
      </c>
      <c r="Q404" s="42">
        <f t="shared" si="56"/>
        <v>0</v>
      </c>
    </row>
    <row r="405" spans="1:17" ht="80.099999999999994" customHeight="1" x14ac:dyDescent="0.2">
      <c r="A405" s="10" t="s">
        <v>284</v>
      </c>
      <c r="B405" s="5" t="s">
        <v>275</v>
      </c>
      <c r="C405" s="5" t="s">
        <v>276</v>
      </c>
      <c r="D405" s="5" t="s">
        <v>277</v>
      </c>
      <c r="E405" s="5" t="s">
        <v>259</v>
      </c>
      <c r="F405" s="5" t="s">
        <v>285</v>
      </c>
      <c r="G405" s="11" t="s">
        <v>0</v>
      </c>
      <c r="H405" s="12">
        <v>23858331.850000001</v>
      </c>
      <c r="I405" s="12">
        <v>-613576.68999999994</v>
      </c>
      <c r="J405" s="12">
        <f>J406</f>
        <v>23244755.16</v>
      </c>
      <c r="K405" s="12">
        <v>0</v>
      </c>
      <c r="L405" s="12"/>
      <c r="M405" s="12">
        <f>M406</f>
        <v>23244755.16</v>
      </c>
      <c r="N405" s="26">
        <v>0</v>
      </c>
      <c r="O405" s="30"/>
      <c r="P405" s="37">
        <f>P406</f>
        <v>0</v>
      </c>
      <c r="Q405" s="42">
        <f t="shared" si="56"/>
        <v>0</v>
      </c>
    </row>
    <row r="406" spans="1:17" ht="27" customHeight="1" x14ac:dyDescent="0.2">
      <c r="A406" s="10" t="s">
        <v>64</v>
      </c>
      <c r="B406" s="5" t="s">
        <v>275</v>
      </c>
      <c r="C406" s="5" t="s">
        <v>276</v>
      </c>
      <c r="D406" s="5" t="s">
        <v>277</v>
      </c>
      <c r="E406" s="5" t="s">
        <v>259</v>
      </c>
      <c r="F406" s="5" t="s">
        <v>285</v>
      </c>
      <c r="G406" s="5" t="s">
        <v>65</v>
      </c>
      <c r="H406" s="12">
        <v>23858331.850000001</v>
      </c>
      <c r="I406" s="12">
        <v>-613576.68999999994</v>
      </c>
      <c r="J406" s="12">
        <f>J407</f>
        <v>23244755.16</v>
      </c>
      <c r="K406" s="12">
        <v>0</v>
      </c>
      <c r="L406" s="12"/>
      <c r="M406" s="12">
        <f>M407</f>
        <v>23244755.16</v>
      </c>
      <c r="N406" s="26">
        <v>0</v>
      </c>
      <c r="O406" s="30"/>
      <c r="P406" s="37">
        <f>P407</f>
        <v>0</v>
      </c>
      <c r="Q406" s="42">
        <f t="shared" si="56"/>
        <v>0</v>
      </c>
    </row>
    <row r="407" spans="1:17" ht="30" customHeight="1" x14ac:dyDescent="0.2">
      <c r="A407" s="10" t="s">
        <v>280</v>
      </c>
      <c r="B407" s="5" t="s">
        <v>275</v>
      </c>
      <c r="C407" s="5" t="s">
        <v>276</v>
      </c>
      <c r="D407" s="5" t="s">
        <v>277</v>
      </c>
      <c r="E407" s="5" t="s">
        <v>259</v>
      </c>
      <c r="F407" s="5" t="s">
        <v>285</v>
      </c>
      <c r="G407" s="5" t="s">
        <v>281</v>
      </c>
      <c r="H407" s="12">
        <v>23858331.850000001</v>
      </c>
      <c r="I407" s="12">
        <v>-613576.68999999994</v>
      </c>
      <c r="J407" s="12">
        <v>23244755.16</v>
      </c>
      <c r="K407" s="12">
        <v>0</v>
      </c>
      <c r="L407" s="12"/>
      <c r="M407" s="12">
        <v>23244755.16</v>
      </c>
      <c r="N407" s="26">
        <v>0</v>
      </c>
      <c r="O407" s="30"/>
      <c r="P407" s="37">
        <v>0</v>
      </c>
      <c r="Q407" s="42">
        <f t="shared" si="56"/>
        <v>0</v>
      </c>
    </row>
    <row r="408" spans="1:17" ht="32.25" customHeight="1" x14ac:dyDescent="0.2">
      <c r="A408" s="6" t="s">
        <v>286</v>
      </c>
      <c r="B408" s="7" t="s">
        <v>275</v>
      </c>
      <c r="C408" s="7" t="s">
        <v>276</v>
      </c>
      <c r="D408" s="7" t="s">
        <v>277</v>
      </c>
      <c r="E408" s="7" t="s">
        <v>287</v>
      </c>
      <c r="F408" s="9" t="s">
        <v>0</v>
      </c>
      <c r="G408" s="9" t="s">
        <v>0</v>
      </c>
      <c r="H408" s="8">
        <v>2720350</v>
      </c>
      <c r="I408" s="8"/>
      <c r="J408" s="8">
        <f>J409+J412</f>
        <v>2720350</v>
      </c>
      <c r="K408" s="8">
        <v>2720350</v>
      </c>
      <c r="L408" s="8"/>
      <c r="M408" s="8">
        <f>M409+M412</f>
        <v>2720350</v>
      </c>
      <c r="N408" s="25">
        <v>2720350</v>
      </c>
      <c r="O408" s="30"/>
      <c r="P408" s="36">
        <f>P409+P412</f>
        <v>1126769.8500000001</v>
      </c>
      <c r="Q408" s="41">
        <f t="shared" si="56"/>
        <v>0.41420032348778651</v>
      </c>
    </row>
    <row r="409" spans="1:17" ht="32.25" customHeight="1" x14ac:dyDescent="0.2">
      <c r="A409" s="10" t="s">
        <v>288</v>
      </c>
      <c r="B409" s="5" t="s">
        <v>275</v>
      </c>
      <c r="C409" s="5" t="s">
        <v>276</v>
      </c>
      <c r="D409" s="5" t="s">
        <v>277</v>
      </c>
      <c r="E409" s="5" t="s">
        <v>287</v>
      </c>
      <c r="F409" s="5" t="s">
        <v>289</v>
      </c>
      <c r="G409" s="11" t="s">
        <v>0</v>
      </c>
      <c r="H409" s="12">
        <v>1927646</v>
      </c>
      <c r="I409" s="12"/>
      <c r="J409" s="12">
        <f>J410</f>
        <v>1927646</v>
      </c>
      <c r="K409" s="12">
        <v>1927646</v>
      </c>
      <c r="L409" s="12"/>
      <c r="M409" s="12">
        <f>M410</f>
        <v>1927646</v>
      </c>
      <c r="N409" s="26">
        <v>1927646</v>
      </c>
      <c r="O409" s="30"/>
      <c r="P409" s="37">
        <f>P410</f>
        <v>810557.56</v>
      </c>
      <c r="Q409" s="42">
        <f t="shared" si="56"/>
        <v>0.42049087851192596</v>
      </c>
    </row>
    <row r="410" spans="1:17" ht="128.65" customHeight="1" x14ac:dyDescent="0.2">
      <c r="A410" s="10" t="s">
        <v>58</v>
      </c>
      <c r="B410" s="5" t="s">
        <v>275</v>
      </c>
      <c r="C410" s="5" t="s">
        <v>276</v>
      </c>
      <c r="D410" s="5" t="s">
        <v>277</v>
      </c>
      <c r="E410" s="5" t="s">
        <v>287</v>
      </c>
      <c r="F410" s="5" t="s">
        <v>289</v>
      </c>
      <c r="G410" s="5" t="s">
        <v>59</v>
      </c>
      <c r="H410" s="12">
        <v>1927646</v>
      </c>
      <c r="I410" s="12"/>
      <c r="J410" s="12">
        <f>J411</f>
        <v>1927646</v>
      </c>
      <c r="K410" s="12">
        <v>1927646</v>
      </c>
      <c r="L410" s="12"/>
      <c r="M410" s="12">
        <f>M411</f>
        <v>1927646</v>
      </c>
      <c r="N410" s="26">
        <v>1927646</v>
      </c>
      <c r="O410" s="30"/>
      <c r="P410" s="37">
        <f>P411</f>
        <v>810557.56</v>
      </c>
      <c r="Q410" s="42">
        <f t="shared" si="56"/>
        <v>0.42049087851192596</v>
      </c>
    </row>
    <row r="411" spans="1:17" ht="48.95" customHeight="1" x14ac:dyDescent="0.2">
      <c r="A411" s="10" t="s">
        <v>60</v>
      </c>
      <c r="B411" s="5" t="s">
        <v>275</v>
      </c>
      <c r="C411" s="5" t="s">
        <v>276</v>
      </c>
      <c r="D411" s="5" t="s">
        <v>277</v>
      </c>
      <c r="E411" s="5" t="s">
        <v>287</v>
      </c>
      <c r="F411" s="5" t="s">
        <v>289</v>
      </c>
      <c r="G411" s="5" t="s">
        <v>61</v>
      </c>
      <c r="H411" s="12">
        <v>1927646</v>
      </c>
      <c r="I411" s="12"/>
      <c r="J411" s="12">
        <v>1927646</v>
      </c>
      <c r="K411" s="12">
        <v>1927646</v>
      </c>
      <c r="L411" s="12"/>
      <c r="M411" s="12">
        <v>1927646</v>
      </c>
      <c r="N411" s="26">
        <v>1927646</v>
      </c>
      <c r="O411" s="30"/>
      <c r="P411" s="37">
        <v>810557.56</v>
      </c>
      <c r="Q411" s="42">
        <f t="shared" si="56"/>
        <v>0.42049087851192596</v>
      </c>
    </row>
    <row r="412" spans="1:17" ht="48.95" customHeight="1" x14ac:dyDescent="0.2">
      <c r="A412" s="10" t="s">
        <v>62</v>
      </c>
      <c r="B412" s="5" t="s">
        <v>275</v>
      </c>
      <c r="C412" s="5" t="s">
        <v>276</v>
      </c>
      <c r="D412" s="5" t="s">
        <v>277</v>
      </c>
      <c r="E412" s="5" t="s">
        <v>287</v>
      </c>
      <c r="F412" s="5" t="s">
        <v>63</v>
      </c>
      <c r="G412" s="11" t="s">
        <v>0</v>
      </c>
      <c r="H412" s="12">
        <v>792704</v>
      </c>
      <c r="I412" s="12"/>
      <c r="J412" s="12">
        <f>J413+J415</f>
        <v>792704</v>
      </c>
      <c r="K412" s="12">
        <v>792704</v>
      </c>
      <c r="L412" s="12"/>
      <c r="M412" s="12">
        <f>M413+M415</f>
        <v>792704</v>
      </c>
      <c r="N412" s="26">
        <v>792704</v>
      </c>
      <c r="O412" s="30"/>
      <c r="P412" s="37">
        <f>P413+P415</f>
        <v>316212.28999999998</v>
      </c>
      <c r="Q412" s="42">
        <f t="shared" si="56"/>
        <v>0.39890336115372194</v>
      </c>
    </row>
    <row r="413" spans="1:17" ht="128.65" customHeight="1" x14ac:dyDescent="0.2">
      <c r="A413" s="10" t="s">
        <v>58</v>
      </c>
      <c r="B413" s="5" t="s">
        <v>275</v>
      </c>
      <c r="C413" s="5" t="s">
        <v>276</v>
      </c>
      <c r="D413" s="5" t="s">
        <v>277</v>
      </c>
      <c r="E413" s="5" t="s">
        <v>287</v>
      </c>
      <c r="F413" s="5" t="s">
        <v>63</v>
      </c>
      <c r="G413" s="5" t="s">
        <v>59</v>
      </c>
      <c r="H413" s="12">
        <v>718052</v>
      </c>
      <c r="I413" s="12"/>
      <c r="J413" s="12">
        <f>J414</f>
        <v>718052</v>
      </c>
      <c r="K413" s="12">
        <v>718052</v>
      </c>
      <c r="L413" s="12"/>
      <c r="M413" s="12">
        <f>M414</f>
        <v>718052</v>
      </c>
      <c r="N413" s="26">
        <v>718052</v>
      </c>
      <c r="O413" s="30"/>
      <c r="P413" s="37">
        <f>P414</f>
        <v>302755.78999999998</v>
      </c>
      <c r="Q413" s="42">
        <f t="shared" si="56"/>
        <v>0.42163490944945486</v>
      </c>
    </row>
    <row r="414" spans="1:17" ht="48.95" customHeight="1" x14ac:dyDescent="0.2">
      <c r="A414" s="10" t="s">
        <v>60</v>
      </c>
      <c r="B414" s="5" t="s">
        <v>275</v>
      </c>
      <c r="C414" s="5" t="s">
        <v>276</v>
      </c>
      <c r="D414" s="5" t="s">
        <v>277</v>
      </c>
      <c r="E414" s="5" t="s">
        <v>287</v>
      </c>
      <c r="F414" s="5" t="s">
        <v>63</v>
      </c>
      <c r="G414" s="5" t="s">
        <v>61</v>
      </c>
      <c r="H414" s="12">
        <v>718052</v>
      </c>
      <c r="I414" s="12"/>
      <c r="J414" s="12">
        <v>718052</v>
      </c>
      <c r="K414" s="12">
        <v>718052</v>
      </c>
      <c r="L414" s="12"/>
      <c r="M414" s="12">
        <v>718052</v>
      </c>
      <c r="N414" s="26">
        <v>718052</v>
      </c>
      <c r="O414" s="30"/>
      <c r="P414" s="37">
        <v>302755.78999999998</v>
      </c>
      <c r="Q414" s="42">
        <f t="shared" si="56"/>
        <v>0.42163490944945486</v>
      </c>
    </row>
    <row r="415" spans="1:17" ht="48.95" customHeight="1" x14ac:dyDescent="0.2">
      <c r="A415" s="10" t="s">
        <v>44</v>
      </c>
      <c r="B415" s="5" t="s">
        <v>275</v>
      </c>
      <c r="C415" s="5" t="s">
        <v>276</v>
      </c>
      <c r="D415" s="5" t="s">
        <v>277</v>
      </c>
      <c r="E415" s="5" t="s">
        <v>287</v>
      </c>
      <c r="F415" s="5" t="s">
        <v>63</v>
      </c>
      <c r="G415" s="5" t="s">
        <v>45</v>
      </c>
      <c r="H415" s="12">
        <v>74652</v>
      </c>
      <c r="I415" s="12"/>
      <c r="J415" s="12">
        <f>J416</f>
        <v>74652</v>
      </c>
      <c r="K415" s="12">
        <v>74652</v>
      </c>
      <c r="L415" s="12"/>
      <c r="M415" s="12">
        <f>M416</f>
        <v>74652</v>
      </c>
      <c r="N415" s="26">
        <v>74652</v>
      </c>
      <c r="O415" s="30"/>
      <c r="P415" s="37">
        <f>P416</f>
        <v>13456.5</v>
      </c>
      <c r="Q415" s="42">
        <f t="shared" si="56"/>
        <v>0.18025638964796656</v>
      </c>
    </row>
    <row r="416" spans="1:17" ht="64.5" customHeight="1" x14ac:dyDescent="0.2">
      <c r="A416" s="10" t="s">
        <v>46</v>
      </c>
      <c r="B416" s="5" t="s">
        <v>275</v>
      </c>
      <c r="C416" s="5" t="s">
        <v>276</v>
      </c>
      <c r="D416" s="5" t="s">
        <v>277</v>
      </c>
      <c r="E416" s="5" t="s">
        <v>287</v>
      </c>
      <c r="F416" s="5" t="s">
        <v>63</v>
      </c>
      <c r="G416" s="5" t="s">
        <v>47</v>
      </c>
      <c r="H416" s="12">
        <v>74652</v>
      </c>
      <c r="I416" s="12"/>
      <c r="J416" s="12">
        <v>74652</v>
      </c>
      <c r="K416" s="12">
        <v>74652</v>
      </c>
      <c r="L416" s="12"/>
      <c r="M416" s="12">
        <v>74652</v>
      </c>
      <c r="N416" s="26">
        <v>74652</v>
      </c>
      <c r="O416" s="30"/>
      <c r="P416" s="37">
        <v>13456.5</v>
      </c>
      <c r="Q416" s="42">
        <f t="shared" si="56"/>
        <v>0.18025638964796656</v>
      </c>
    </row>
    <row r="417" spans="1:17" ht="48.95" customHeight="1" x14ac:dyDescent="0.2">
      <c r="A417" s="6" t="s">
        <v>290</v>
      </c>
      <c r="B417" s="7" t="s">
        <v>275</v>
      </c>
      <c r="C417" s="7" t="s">
        <v>276</v>
      </c>
      <c r="D417" s="7" t="s">
        <v>277</v>
      </c>
      <c r="E417" s="7" t="s">
        <v>291</v>
      </c>
      <c r="F417" s="9" t="s">
        <v>0</v>
      </c>
      <c r="G417" s="9" t="s">
        <v>0</v>
      </c>
      <c r="H417" s="8">
        <v>1820760</v>
      </c>
      <c r="I417" s="8"/>
      <c r="J417" s="8">
        <f>J418+J421</f>
        <v>1820760</v>
      </c>
      <c r="K417" s="8">
        <v>1820760</v>
      </c>
      <c r="L417" s="8"/>
      <c r="M417" s="8">
        <f>M418+M421</f>
        <v>1820760</v>
      </c>
      <c r="N417" s="25">
        <v>1820760</v>
      </c>
      <c r="O417" s="30"/>
      <c r="P417" s="36">
        <f>P418+P421</f>
        <v>745230.3</v>
      </c>
      <c r="Q417" s="41">
        <f t="shared" si="56"/>
        <v>0.40929628287088909</v>
      </c>
    </row>
    <row r="418" spans="1:17" ht="48.95" customHeight="1" x14ac:dyDescent="0.2">
      <c r="A418" s="10" t="s">
        <v>62</v>
      </c>
      <c r="B418" s="5" t="s">
        <v>275</v>
      </c>
      <c r="C418" s="5" t="s">
        <v>276</v>
      </c>
      <c r="D418" s="5" t="s">
        <v>277</v>
      </c>
      <c r="E418" s="5" t="s">
        <v>291</v>
      </c>
      <c r="F418" s="5" t="s">
        <v>63</v>
      </c>
      <c r="G418" s="11" t="s">
        <v>0</v>
      </c>
      <c r="H418" s="12">
        <v>16700</v>
      </c>
      <c r="I418" s="12"/>
      <c r="J418" s="12">
        <f>J419</f>
        <v>16700</v>
      </c>
      <c r="K418" s="12">
        <v>16700</v>
      </c>
      <c r="L418" s="12"/>
      <c r="M418" s="12">
        <f>M419</f>
        <v>16700</v>
      </c>
      <c r="N418" s="26">
        <v>16700</v>
      </c>
      <c r="O418" s="30"/>
      <c r="P418" s="37">
        <f>P419</f>
        <v>2615</v>
      </c>
      <c r="Q418" s="42">
        <f t="shared" si="56"/>
        <v>0.15658682634730539</v>
      </c>
    </row>
    <row r="419" spans="1:17" ht="48.95" customHeight="1" x14ac:dyDescent="0.2">
      <c r="A419" s="10" t="s">
        <v>44</v>
      </c>
      <c r="B419" s="5" t="s">
        <v>275</v>
      </c>
      <c r="C419" s="5" t="s">
        <v>276</v>
      </c>
      <c r="D419" s="5" t="s">
        <v>277</v>
      </c>
      <c r="E419" s="5" t="s">
        <v>291</v>
      </c>
      <c r="F419" s="5" t="s">
        <v>63</v>
      </c>
      <c r="G419" s="5" t="s">
        <v>45</v>
      </c>
      <c r="H419" s="12">
        <v>16700</v>
      </c>
      <c r="I419" s="12"/>
      <c r="J419" s="12">
        <f>J420</f>
        <v>16700</v>
      </c>
      <c r="K419" s="12">
        <v>16700</v>
      </c>
      <c r="L419" s="12"/>
      <c r="M419" s="12">
        <f>M420</f>
        <v>16700</v>
      </c>
      <c r="N419" s="26">
        <v>16700</v>
      </c>
      <c r="O419" s="30"/>
      <c r="P419" s="37">
        <f>P420</f>
        <v>2615</v>
      </c>
      <c r="Q419" s="42">
        <f t="shared" si="56"/>
        <v>0.15658682634730539</v>
      </c>
    </row>
    <row r="420" spans="1:17" ht="64.5" customHeight="1" x14ac:dyDescent="0.2">
      <c r="A420" s="10" t="s">
        <v>46</v>
      </c>
      <c r="B420" s="5" t="s">
        <v>275</v>
      </c>
      <c r="C420" s="5" t="s">
        <v>276</v>
      </c>
      <c r="D420" s="5" t="s">
        <v>277</v>
      </c>
      <c r="E420" s="5" t="s">
        <v>291</v>
      </c>
      <c r="F420" s="5" t="s">
        <v>63</v>
      </c>
      <c r="G420" s="5" t="s">
        <v>47</v>
      </c>
      <c r="H420" s="12">
        <v>16700</v>
      </c>
      <c r="I420" s="12"/>
      <c r="J420" s="12">
        <v>16700</v>
      </c>
      <c r="K420" s="12">
        <v>16700</v>
      </c>
      <c r="L420" s="12"/>
      <c r="M420" s="12">
        <v>16700</v>
      </c>
      <c r="N420" s="26">
        <v>16700</v>
      </c>
      <c r="O420" s="30"/>
      <c r="P420" s="37">
        <v>2615</v>
      </c>
      <c r="Q420" s="42">
        <f t="shared" si="56"/>
        <v>0.15658682634730539</v>
      </c>
    </row>
    <row r="421" spans="1:17" ht="64.5" customHeight="1" x14ac:dyDescent="0.2">
      <c r="A421" s="10" t="s">
        <v>292</v>
      </c>
      <c r="B421" s="5" t="s">
        <v>275</v>
      </c>
      <c r="C421" s="5" t="s">
        <v>276</v>
      </c>
      <c r="D421" s="5" t="s">
        <v>277</v>
      </c>
      <c r="E421" s="5" t="s">
        <v>291</v>
      </c>
      <c r="F421" s="5" t="s">
        <v>293</v>
      </c>
      <c r="G421" s="11" t="s">
        <v>0</v>
      </c>
      <c r="H421" s="12">
        <v>1804060</v>
      </c>
      <c r="I421" s="12"/>
      <c r="J421" s="12">
        <f>J422</f>
        <v>1804060</v>
      </c>
      <c r="K421" s="12">
        <v>1804060</v>
      </c>
      <c r="L421" s="12"/>
      <c r="M421" s="12">
        <f>M422</f>
        <v>1804060</v>
      </c>
      <c r="N421" s="26">
        <v>1804060</v>
      </c>
      <c r="O421" s="30"/>
      <c r="P421" s="37">
        <f>P422</f>
        <v>742615.3</v>
      </c>
      <c r="Q421" s="42">
        <f t="shared" si="56"/>
        <v>0.41163558861678662</v>
      </c>
    </row>
    <row r="422" spans="1:17" ht="128.65" customHeight="1" x14ac:dyDescent="0.2">
      <c r="A422" s="10" t="s">
        <v>58</v>
      </c>
      <c r="B422" s="5" t="s">
        <v>275</v>
      </c>
      <c r="C422" s="5" t="s">
        <v>276</v>
      </c>
      <c r="D422" s="5" t="s">
        <v>277</v>
      </c>
      <c r="E422" s="5" t="s">
        <v>291</v>
      </c>
      <c r="F422" s="5" t="s">
        <v>293</v>
      </c>
      <c r="G422" s="5" t="s">
        <v>59</v>
      </c>
      <c r="H422" s="12">
        <v>1804060</v>
      </c>
      <c r="I422" s="12"/>
      <c r="J422" s="12">
        <f>J423</f>
        <v>1804060</v>
      </c>
      <c r="K422" s="12">
        <v>1804060</v>
      </c>
      <c r="L422" s="12"/>
      <c r="M422" s="12">
        <f>M423</f>
        <v>1804060</v>
      </c>
      <c r="N422" s="26">
        <v>1804060</v>
      </c>
      <c r="O422" s="30"/>
      <c r="P422" s="37">
        <f>P423</f>
        <v>742615.3</v>
      </c>
      <c r="Q422" s="42">
        <f t="shared" si="56"/>
        <v>0.41163558861678662</v>
      </c>
    </row>
    <row r="423" spans="1:17" ht="48.95" customHeight="1" x14ac:dyDescent="0.2">
      <c r="A423" s="10" t="s">
        <v>60</v>
      </c>
      <c r="B423" s="5" t="s">
        <v>275</v>
      </c>
      <c r="C423" s="5" t="s">
        <v>276</v>
      </c>
      <c r="D423" s="5" t="s">
        <v>277</v>
      </c>
      <c r="E423" s="5" t="s">
        <v>291</v>
      </c>
      <c r="F423" s="5" t="s">
        <v>293</v>
      </c>
      <c r="G423" s="5" t="s">
        <v>61</v>
      </c>
      <c r="H423" s="12">
        <v>1804060</v>
      </c>
      <c r="I423" s="12"/>
      <c r="J423" s="12">
        <v>1804060</v>
      </c>
      <c r="K423" s="12">
        <v>1804060</v>
      </c>
      <c r="L423" s="12"/>
      <c r="M423" s="12">
        <v>1804060</v>
      </c>
      <c r="N423" s="26">
        <v>1804060</v>
      </c>
      <c r="O423" s="30"/>
      <c r="P423" s="37">
        <v>742615.3</v>
      </c>
      <c r="Q423" s="42">
        <f t="shared" si="56"/>
        <v>0.41163558861678662</v>
      </c>
    </row>
    <row r="424" spans="1:17" ht="15" customHeight="1" x14ac:dyDescent="0.2">
      <c r="A424" s="45" t="s">
        <v>294</v>
      </c>
      <c r="B424" s="45"/>
      <c r="C424" s="45"/>
      <c r="D424" s="45"/>
      <c r="E424" s="45"/>
      <c r="F424" s="45"/>
      <c r="G424" s="45"/>
      <c r="H424" s="8">
        <v>689689060.20000005</v>
      </c>
      <c r="I424" s="8">
        <v>145499443.66</v>
      </c>
      <c r="J424" s="8">
        <f>J8+J354+J363+J376+J383+J390</f>
        <v>835188503.86000001</v>
      </c>
      <c r="K424" s="8">
        <v>682428549.49000001</v>
      </c>
      <c r="L424" s="8"/>
      <c r="M424" s="8">
        <f>M8+M354+M363+M376+M383+M390</f>
        <v>834442074.79000008</v>
      </c>
      <c r="N424" s="25">
        <v>687248012.89999998</v>
      </c>
      <c r="O424" s="29"/>
      <c r="P424" s="36">
        <f>P8+P354+P363+P376+P383+P390</f>
        <v>342155803.22999996</v>
      </c>
      <c r="Q424" s="41">
        <f t="shared" si="56"/>
        <v>0.41004140798641847</v>
      </c>
    </row>
  </sheetData>
  <mergeCells count="6">
    <mergeCell ref="K1:N1"/>
    <mergeCell ref="A4:N4"/>
    <mergeCell ref="A424:G424"/>
    <mergeCell ref="A5:P5"/>
    <mergeCell ref="F2:P2"/>
    <mergeCell ref="F3:P3"/>
  </mergeCells>
  <pageMargins left="0.98425196850393704" right="0.39370078740157483" top="0.55118110236220474" bottom="0.51181102362204722" header="0.31496062992125984" footer="0.31496062992125984"/>
  <pageSetup paperSize="9" scale="56" fitToHeight="0" orientation="portrait" r:id="rId1"/>
  <headerFooter differentFirst="1">
    <oddHeader>&amp;C&amp;P</oddHeader>
    <firstHeader>&amp;C&amp;P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2026-07-27T14:05:42Z</dcterms:modified>
</cp:coreProperties>
</file>